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4" hidden="1">Bhagalpur!$A$6:$Y$63</definedName>
    <definedName name="_xlnm._FilterDatabase" localSheetId="10" hidden="1">Darbhanga!$A$6:$Y$123</definedName>
    <definedName name="_xlnm._FilterDatabase" localSheetId="6" hidden="1">Kosi!$A$6:$Y$98</definedName>
    <definedName name="_xlnm._FilterDatabase" localSheetId="3" hidden="1">Magadh!$A$6:$AB$124</definedName>
    <definedName name="_xlnm._FilterDatabase" localSheetId="5" hidden="1">Munger!$A$6:$Y$130</definedName>
    <definedName name="_xlnm._FilterDatabase" localSheetId="1" hidden="1">'Patna (East)'!$A$6:$Y$21</definedName>
    <definedName name="_xlnm._FilterDatabase" localSheetId="2" hidden="1">'Patna (West)'!$A$6:$Y$76</definedName>
    <definedName name="_xlnm._FilterDatabase" localSheetId="7" hidden="1">Purnea!$A$6:$Y$90</definedName>
    <definedName name="_xlnm._FilterDatabase" localSheetId="11" hidden="1">Saran!$A$6:$Y$82</definedName>
    <definedName name="_xlnm._FilterDatabase" localSheetId="8" hidden="1">'Tirhut (East)'!$A$6:$Y$122</definedName>
    <definedName name="_xlnm._FilterDatabase" localSheetId="9" hidden="1">'Tirhut (West)'!$A$6:$Y$111</definedName>
    <definedName name="_xlnm.Print_Area" localSheetId="4">Bhagalpur!$A$1:$Y$63</definedName>
    <definedName name="_xlnm.Print_Area" localSheetId="10">Darbhanga!$A$1:$Y$124</definedName>
    <definedName name="_xlnm.Print_Area" localSheetId="6">Kosi!$A$1:$Y$98</definedName>
    <definedName name="_xlnm.Print_Area" localSheetId="3">Magadh!$A$1:$AA$124</definedName>
    <definedName name="_xlnm.Print_Area" localSheetId="5">Munger!$A$1:$Y$135</definedName>
    <definedName name="_xlnm.Print_Area" localSheetId="1">'Patna (East)'!$A$1:$Y$62</definedName>
    <definedName name="_xlnm.Print_Area" localSheetId="2">'Patna (West)'!$A$1:$Y$76</definedName>
    <definedName name="_xlnm.Print_Area" localSheetId="7">Purnea!$A$1:$Y$90</definedName>
    <definedName name="_xlnm.Print_Area" localSheetId="11">Saran!$A$1:$Y$82</definedName>
    <definedName name="_xlnm.Print_Area" localSheetId="0">Summary!$A$1:$W$18</definedName>
    <definedName name="_xlnm.Print_Area" localSheetId="8">'Tirhut (East)'!$A$1:$Y$122</definedName>
    <definedName name="_xlnm.Print_Area" localSheetId="9">'Tirhut (West)'!$A$1:$Y$111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P82" i="14"/>
  <c r="Q82"/>
  <c r="R82"/>
  <c r="S82"/>
  <c r="T82"/>
  <c r="U82"/>
  <c r="V82"/>
  <c r="W82"/>
  <c r="O82"/>
  <c r="K17" i="10" s="1"/>
  <c r="E82" i="14"/>
  <c r="L17" i="10"/>
  <c r="M17"/>
  <c r="N17"/>
  <c r="O17"/>
  <c r="P17"/>
  <c r="Q17"/>
  <c r="R17"/>
  <c r="N82" i="14"/>
  <c r="I17" i="10"/>
  <c r="P76" i="4" l="1"/>
  <c r="Q76"/>
  <c r="M8" i="10" s="1"/>
  <c r="R76" i="4"/>
  <c r="S76"/>
  <c r="O8" i="10" s="1"/>
  <c r="T76" i="4"/>
  <c r="U76"/>
  <c r="Q8" i="10" s="1"/>
  <c r="V76" i="4"/>
  <c r="W76"/>
  <c r="X76"/>
  <c r="O76"/>
  <c r="N76"/>
  <c r="S8" i="10" s="1"/>
  <c r="L8"/>
  <c r="N8"/>
  <c r="P8"/>
  <c r="R8"/>
  <c r="K8"/>
  <c r="H8"/>
  <c r="E123" i="13"/>
  <c r="E111" i="8"/>
  <c r="E122" i="16"/>
  <c r="E90" i="12"/>
  <c r="E98" i="5"/>
  <c r="E130" i="11"/>
  <c r="F124" i="7"/>
  <c r="E76" i="4"/>
  <c r="N130" i="11"/>
  <c r="J90" i="12" l="1"/>
  <c r="J98" i="5"/>
  <c r="J130" i="11"/>
  <c r="X62" i="15" l="1"/>
  <c r="W62"/>
  <c r="V62"/>
  <c r="U62"/>
  <c r="T62"/>
  <c r="S62"/>
  <c r="R62"/>
  <c r="Q62"/>
  <c r="P62"/>
  <c r="O62"/>
  <c r="N62"/>
  <c r="E7" i="10"/>
  <c r="D7"/>
  <c r="G7" s="1"/>
  <c r="D14"/>
  <c r="G14" s="1"/>
  <c r="O122" i="16"/>
  <c r="P122"/>
  <c r="Q122"/>
  <c r="R122"/>
  <c r="S122"/>
  <c r="T122"/>
  <c r="U122"/>
  <c r="V122"/>
  <c r="W122"/>
  <c r="X122"/>
  <c r="N122"/>
  <c r="J122"/>
  <c r="D15" i="10"/>
  <c r="G15" s="1"/>
  <c r="O111" i="8"/>
  <c r="P111"/>
  <c r="Q111"/>
  <c r="R111"/>
  <c r="S111"/>
  <c r="T111"/>
  <c r="U111"/>
  <c r="V111"/>
  <c r="W111"/>
  <c r="X111"/>
  <c r="N111"/>
  <c r="J111"/>
  <c r="E17" i="10"/>
  <c r="H17" s="1"/>
  <c r="J82" i="14"/>
  <c r="D17" i="10"/>
  <c r="G17" s="1"/>
  <c r="I16"/>
  <c r="N123" i="13"/>
  <c r="D16" i="10"/>
  <c r="G16" s="1"/>
  <c r="O123" i="13"/>
  <c r="P123"/>
  <c r="Q123"/>
  <c r="R123"/>
  <c r="S123"/>
  <c r="T123"/>
  <c r="U123"/>
  <c r="V123"/>
  <c r="W123"/>
  <c r="X123"/>
  <c r="E16" i="10"/>
  <c r="H16" s="1"/>
  <c r="I13" l="1"/>
  <c r="D13"/>
  <c r="G13" s="1"/>
  <c r="O90" i="12"/>
  <c r="P90"/>
  <c r="Q90"/>
  <c r="R90"/>
  <c r="S90"/>
  <c r="T90"/>
  <c r="U90"/>
  <c r="V90"/>
  <c r="W90"/>
  <c r="X90"/>
  <c r="N90"/>
  <c r="E13" i="10"/>
  <c r="H13" s="1"/>
  <c r="I12"/>
  <c r="E12"/>
  <c r="H12" s="1"/>
  <c r="D12"/>
  <c r="G12" s="1"/>
  <c r="X98" i="5"/>
  <c r="W98"/>
  <c r="V98"/>
  <c r="U98"/>
  <c r="T98"/>
  <c r="S98"/>
  <c r="R98"/>
  <c r="Q98"/>
  <c r="P98"/>
  <c r="O98"/>
  <c r="N98"/>
  <c r="O130" i="11"/>
  <c r="P130"/>
  <c r="Q130"/>
  <c r="R130"/>
  <c r="S130"/>
  <c r="T130"/>
  <c r="U130"/>
  <c r="V130"/>
  <c r="W130"/>
  <c r="X130"/>
  <c r="I11" i="10"/>
  <c r="D11"/>
  <c r="G11" s="1"/>
  <c r="O63" i="6"/>
  <c r="P63"/>
  <c r="Q63"/>
  <c r="R63"/>
  <c r="S63"/>
  <c r="T63"/>
  <c r="U63"/>
  <c r="V63"/>
  <c r="W63"/>
  <c r="X63"/>
  <c r="N63"/>
  <c r="E63"/>
  <c r="D9" i="10" l="1"/>
  <c r="G9" s="1"/>
  <c r="Q124" i="7"/>
  <c r="R124"/>
  <c r="S124"/>
  <c r="T124"/>
  <c r="U124"/>
  <c r="V124"/>
  <c r="W124"/>
  <c r="X124"/>
  <c r="Y124"/>
  <c r="Z124"/>
  <c r="P124"/>
  <c r="D8" i="10"/>
  <c r="G8" s="1"/>
  <c r="J76" i="4"/>
  <c r="S7" i="10"/>
  <c r="E62" i="15"/>
  <c r="K15" i="10" l="1"/>
  <c r="S15"/>
  <c r="F15"/>
  <c r="I15" s="1"/>
  <c r="E15"/>
  <c r="H15" s="1"/>
  <c r="S14"/>
  <c r="E14"/>
  <c r="H14" s="1"/>
  <c r="F8"/>
  <c r="I8" s="1"/>
  <c r="E8"/>
  <c r="J62" i="15"/>
  <c r="F7" i="10" s="1"/>
  <c r="I7" s="1"/>
  <c r="H7"/>
  <c r="V14"/>
  <c r="U14"/>
  <c r="R14"/>
  <c r="Q14"/>
  <c r="P14"/>
  <c r="O14"/>
  <c r="N14"/>
  <c r="M14"/>
  <c r="L14"/>
  <c r="K14"/>
  <c r="F14"/>
  <c r="I14" s="1"/>
  <c r="X3" i="16"/>
  <c r="A2"/>
  <c r="V7" i="10"/>
  <c r="U7"/>
  <c r="R7"/>
  <c r="Q7"/>
  <c r="P7"/>
  <c r="O7"/>
  <c r="N7"/>
  <c r="M7"/>
  <c r="L7"/>
  <c r="K7"/>
  <c r="X3" i="15"/>
  <c r="T7" i="10" l="1"/>
  <c r="Y7" s="1"/>
  <c r="L15"/>
  <c r="M15"/>
  <c r="N15"/>
  <c r="O15"/>
  <c r="P15"/>
  <c r="Q15"/>
  <c r="R15"/>
  <c r="U16" l="1"/>
  <c r="U15"/>
  <c r="V15"/>
  <c r="T15"/>
  <c r="Y15" l="1"/>
  <c r="E11" l="1"/>
  <c r="H11" s="1"/>
  <c r="D10" l="1"/>
  <c r="G10" s="1"/>
  <c r="L9"/>
  <c r="U12"/>
  <c r="J63" i="6"/>
  <c r="F10" i="10" s="1"/>
  <c r="I10" s="1"/>
  <c r="V9"/>
  <c r="X82" i="14"/>
  <c r="V17" i="10" s="1"/>
  <c r="U17"/>
  <c r="S17"/>
  <c r="F17"/>
  <c r="D18" l="1"/>
  <c r="T17"/>
  <c r="Y17" s="1"/>
  <c r="A2" i="14"/>
  <c r="A2" i="7"/>
  <c r="A2" i="13"/>
  <c r="K16" i="10"/>
  <c r="K18" s="1"/>
  <c r="L16"/>
  <c r="M16"/>
  <c r="N16"/>
  <c r="O16"/>
  <c r="P16"/>
  <c r="Q16"/>
  <c r="R16"/>
  <c r="V16"/>
  <c r="S16"/>
  <c r="J123" i="13"/>
  <c r="F16" i="10" s="1"/>
  <c r="F11"/>
  <c r="K13"/>
  <c r="L13"/>
  <c r="M13"/>
  <c r="N13"/>
  <c r="O13"/>
  <c r="P13"/>
  <c r="Q13"/>
  <c r="R13"/>
  <c r="U13"/>
  <c r="V13"/>
  <c r="S13"/>
  <c r="F13"/>
  <c r="A2" i="8"/>
  <c r="A2" i="12" l="1"/>
  <c r="F12" i="10"/>
  <c r="V12"/>
  <c r="R12"/>
  <c r="Q12"/>
  <c r="P12"/>
  <c r="O12"/>
  <c r="N12"/>
  <c r="M12"/>
  <c r="L12"/>
  <c r="K12"/>
  <c r="S12"/>
  <c r="A2" i="5"/>
  <c r="V11" i="10"/>
  <c r="U11"/>
  <c r="R11"/>
  <c r="Q11"/>
  <c r="P11"/>
  <c r="O11"/>
  <c r="N11"/>
  <c r="M11"/>
  <c r="L11"/>
  <c r="K11"/>
  <c r="S11"/>
  <c r="A2" i="11"/>
  <c r="V10" i="10"/>
  <c r="U10"/>
  <c r="R10"/>
  <c r="Q10"/>
  <c r="P10"/>
  <c r="O10"/>
  <c r="N10"/>
  <c r="M10"/>
  <c r="L10"/>
  <c r="K10"/>
  <c r="S10"/>
  <c r="A2" i="6"/>
  <c r="E10" i="10"/>
  <c r="H10" s="1"/>
  <c r="K9"/>
  <c r="M9"/>
  <c r="N9"/>
  <c r="O9"/>
  <c r="P9"/>
  <c r="Q9"/>
  <c r="R9"/>
  <c r="U9"/>
  <c r="S9"/>
  <c r="L124" i="7"/>
  <c r="F9" i="10" s="1"/>
  <c r="E9"/>
  <c r="H9" s="1"/>
  <c r="U8"/>
  <c r="V8"/>
  <c r="I9" l="1"/>
  <c r="I18" s="1"/>
  <c r="U18"/>
  <c r="T8"/>
  <c r="Y8" s="1"/>
  <c r="L18"/>
  <c r="T9"/>
  <c r="Y9" s="1"/>
  <c r="T12"/>
  <c r="Y12" s="1"/>
  <c r="J18"/>
  <c r="W3" i="14"/>
  <c r="X3" i="13"/>
  <c r="W3" i="12"/>
  <c r="W3" i="11"/>
  <c r="X3" i="8"/>
  <c r="W3" i="5"/>
  <c r="X3" i="6"/>
  <c r="Z3" i="7"/>
  <c r="X3" i="4"/>
  <c r="H18" i="10" l="1"/>
  <c r="T10"/>
  <c r="Y10" s="1"/>
  <c r="T11"/>
  <c r="Y11" s="1"/>
  <c r="G18"/>
  <c r="E18"/>
  <c r="T14"/>
  <c r="Y14" s="1"/>
  <c r="M18"/>
  <c r="Q18"/>
  <c r="O18"/>
  <c r="F18"/>
  <c r="R18"/>
  <c r="P18"/>
  <c r="N18"/>
  <c r="V18"/>
  <c r="T13"/>
  <c r="Y13" s="1"/>
  <c r="T16"/>
  <c r="Y16" s="1"/>
  <c r="T18" l="1"/>
  <c r="S18" l="1"/>
  <c r="Y18" s="1"/>
</calcChain>
</file>

<file path=xl/sharedStrings.xml><?xml version="1.0" encoding="utf-8"?>
<sst xmlns="http://schemas.openxmlformats.org/spreadsheetml/2006/main" count="3898" uniqueCount="2478">
  <si>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</si>
  <si>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</si>
  <si>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</si>
  <si>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</si>
  <si>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</si>
  <si>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</si>
  <si>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</si>
  <si>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</si>
  <si>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</si>
  <si>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</si>
  <si>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</si>
  <si>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</si>
  <si>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</si>
  <si>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</si>
  <si>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</si>
  <si>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</si>
  <si>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</si>
  <si>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</si>
  <si>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</si>
  <si>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</si>
  <si>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</si>
  <si>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</si>
  <si>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</si>
  <si>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</si>
  <si>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</si>
  <si>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</si>
  <si>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</si>
  <si>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</si>
  <si>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</si>
  <si>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</si>
  <si>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</si>
  <si>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</si>
  <si>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</si>
  <si>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</si>
  <si>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</si>
  <si>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</si>
  <si>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</si>
  <si>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</si>
  <si>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</si>
  <si>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</si>
  <si>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</si>
  <si>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</si>
  <si>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</si>
  <si>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</si>
  <si>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</si>
  <si>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</si>
  <si>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</si>
  <si>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</si>
  <si>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</si>
  <si>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</si>
  <si>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</si>
  <si>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</si>
  <si>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SSS-98</t>
  </si>
  <si>
    <t>iVuk</t>
  </si>
  <si>
    <t>e/; fo|ky;] jk?kksiqj] fcgVk] iVuk</t>
  </si>
  <si>
    <t>SSS-99</t>
  </si>
  <si>
    <t>mRØfer e/; fo|ky;] cfj;kjiqj</t>
  </si>
  <si>
    <t>SSS-100</t>
  </si>
  <si>
    <t>ukyUnk</t>
  </si>
  <si>
    <t>e/; fo|ky;] dksfcy</t>
  </si>
  <si>
    <t>e/; fo|ky;] pkSjek</t>
  </si>
  <si>
    <t>SSS-101</t>
  </si>
  <si>
    <t>mRØfer e/; fo|ky;] gosyh</t>
  </si>
  <si>
    <t>SSS-102</t>
  </si>
  <si>
    <t>mRØfer e/; fo|ky;] gjxk¡o</t>
  </si>
  <si>
    <t>mRØfer e/; fo|ky;] ldjkSy</t>
  </si>
  <si>
    <t>mRØfer e/; fo|ky;] ijkSgk</t>
  </si>
  <si>
    <t>SSS-103</t>
  </si>
  <si>
    <t>e/; fo|ky;] diflvkou</t>
  </si>
  <si>
    <t>SSS-104</t>
  </si>
  <si>
    <t>mnwZ e/; fo|ky;] lkscbZr</t>
  </si>
  <si>
    <t>e/; fo|ky;] pk¡nh ekWm</t>
  </si>
  <si>
    <t>e/; fo|ky;] dqy</t>
  </si>
  <si>
    <t>mRØfer e/; fo|ky;] ikadh</t>
  </si>
  <si>
    <t>mRØfer e/; fo|ky;] t;fd'kqu fcxgk</t>
  </si>
  <si>
    <t>SSS-105</t>
  </si>
  <si>
    <t>e/; fo|ky;] vkneiqj</t>
  </si>
  <si>
    <t>e/; fo|ky;] pkSjlqvk</t>
  </si>
  <si>
    <t>SSS-106</t>
  </si>
  <si>
    <t>e/; fo|ky;] usgqlk</t>
  </si>
  <si>
    <t>SSS-107</t>
  </si>
  <si>
    <t>m0vk0e/; fo|ky;] ebZ</t>
  </si>
  <si>
    <t>SSS-108</t>
  </si>
  <si>
    <t>e/; fo|ky;] eksM+kryko</t>
  </si>
  <si>
    <t>e/; fo|ky;] dFkkSyh</t>
  </si>
  <si>
    <t>SSS-109</t>
  </si>
  <si>
    <t>e/; fo|ky;] dkthpd</t>
  </si>
  <si>
    <t>e/; fo|ky;] eykou</t>
  </si>
  <si>
    <t>SSS-120</t>
  </si>
  <si>
    <t>e/; fo|ky;] eeqjknkckn</t>
  </si>
  <si>
    <t>e/; fo|ky;] ljnkjfoxgk</t>
  </si>
  <si>
    <t>SSS-121</t>
  </si>
  <si>
    <t>mnZw e/; fo|ky;] mxkou</t>
  </si>
  <si>
    <t>mRØfer e/; fo|ky;] vksb;kc</t>
  </si>
  <si>
    <t>e/; fo|ky;] [ksryiqjk</t>
  </si>
  <si>
    <t>e/; fo|ky;] tkuk</t>
  </si>
  <si>
    <t>e/; fo|ky;] vkSUMk</t>
  </si>
  <si>
    <t>SSS-122</t>
  </si>
  <si>
    <t>Hkkstiqj</t>
  </si>
  <si>
    <t>e/; fo|ky;] uFkeyiqj</t>
  </si>
  <si>
    <t>SSS-123</t>
  </si>
  <si>
    <t>mRØfer e/; fo|ky;] ohjiqj</t>
  </si>
  <si>
    <t>çk;ksfxd e/; fo|ky;] fcfg;kW</t>
  </si>
  <si>
    <t>SSS-124</t>
  </si>
  <si>
    <t>mRØfer e/; fo|ky;] ,;kj</t>
  </si>
  <si>
    <t>e/; fo|ky;] ygjkckn</t>
  </si>
  <si>
    <t>SSS-125</t>
  </si>
  <si>
    <t>e/; fo|ky;] ppkj</t>
  </si>
  <si>
    <t>SSS-126</t>
  </si>
  <si>
    <t>e/; fo|ky;] ygax Mqefj;k</t>
  </si>
  <si>
    <t>SSS-127</t>
  </si>
  <si>
    <t>mRØfer e/; fo|ky;] [kyhlk</t>
  </si>
  <si>
    <t>mRØfer e/; fo|ky;] ckeikWyh</t>
  </si>
  <si>
    <t>mRØfer e/; fo|ky; ohjeiqj</t>
  </si>
  <si>
    <t>SSS-128</t>
  </si>
  <si>
    <t>e/; fo|ky;] pank</t>
  </si>
  <si>
    <t>e/; fo|ky;] csjbZ</t>
  </si>
  <si>
    <t>SSS-129</t>
  </si>
  <si>
    <t>mRØfer e/; fo|ky;] nkWok</t>
  </si>
  <si>
    <t>mRØfer e/; fo|ky;] cSjgh</t>
  </si>
  <si>
    <t>SSS-130</t>
  </si>
  <si>
    <t>e/; fo|ky;] [ktqfj;kW</t>
  </si>
  <si>
    <t>mRØfer e/; fo|ky;] y{e.kiqj</t>
  </si>
  <si>
    <t>jksgrkl</t>
  </si>
  <si>
    <t xml:space="preserve">e/; fo|ky;] efu;kjh </t>
  </si>
  <si>
    <t xml:space="preserve">mRØfer e/; fo|ky;] :iSBk </t>
  </si>
  <si>
    <t>SSS-132</t>
  </si>
  <si>
    <t xml:space="preserve">mRdzfer e/; fo|ky;] ygsjh </t>
  </si>
  <si>
    <t>e/; fo|ky;] dq:lk</t>
  </si>
  <si>
    <t>SSS-133</t>
  </si>
  <si>
    <t xml:space="preserve">e/; fo|ky;] eqgEeniqj </t>
  </si>
  <si>
    <t xml:space="preserve">mRdzfer e/; fo|ky;] xksrgj </t>
  </si>
  <si>
    <t>mRdzfer e/; fo|ky;] lsejh</t>
  </si>
  <si>
    <t>e/; fo|ky;] FkuqvkW</t>
  </si>
  <si>
    <t>SSS-134</t>
  </si>
  <si>
    <t>mRdzfer e/; fo|ky;] HkMdqfM;k</t>
  </si>
  <si>
    <t>e/; fo|ky;] nqxkZiqj</t>
  </si>
  <si>
    <t xml:space="preserve">e/; fo|ky;] osyoS;k </t>
  </si>
  <si>
    <t>e/; fo|ky;] cjk&lt;hdyk</t>
  </si>
  <si>
    <t>e/; fo|ky;] esnuhiqj</t>
  </si>
  <si>
    <t>mRdzfer e/; fo|ky;] [kylkiqj</t>
  </si>
  <si>
    <t>SSS-136</t>
  </si>
  <si>
    <t>e/; fo|ky;] lsogh</t>
  </si>
  <si>
    <t>SSS-137</t>
  </si>
  <si>
    <t xml:space="preserve">e/; fo|ky;] Hknks[kjk </t>
  </si>
  <si>
    <t>SSS-138</t>
  </si>
  <si>
    <t>mRdzfer e/; fo|ky;] nouiqj</t>
  </si>
  <si>
    <t>e/; fo|ky;] nfjxkao</t>
  </si>
  <si>
    <t>e/; fo|ky;] xksVik</t>
  </si>
  <si>
    <t>SSS-139</t>
  </si>
  <si>
    <t>e/; fo|ky;] HkSlgha</t>
  </si>
  <si>
    <t>e/; fo|ky;] ukSxkbZ</t>
  </si>
  <si>
    <t xml:space="preserve">e/; fo|ky;] ifr;k&lt; </t>
  </si>
  <si>
    <t>SSS-140</t>
  </si>
  <si>
    <t>e/; fo|ky;] HkqMdqfM;k</t>
  </si>
  <si>
    <t xml:space="preserve">mRdzfer e/; fo|ky;] x.ks'kiqj </t>
  </si>
  <si>
    <t>SSS-141</t>
  </si>
  <si>
    <t>e/; fo|ky;] ef&lt;;kW</t>
  </si>
  <si>
    <t>SSS-142</t>
  </si>
  <si>
    <t>mRØfer e/; fo|ky;] HkoukFkiqj</t>
  </si>
  <si>
    <t>SSS-143</t>
  </si>
  <si>
    <t xml:space="preserve">mRdzfer e/; fo|ky;] lyS;k </t>
  </si>
  <si>
    <t>e/; fo|ky;] dkSik</t>
  </si>
  <si>
    <t>SSS-144</t>
  </si>
  <si>
    <t>cDlj</t>
  </si>
  <si>
    <t>e/; fo|ky;] fc&gt;kSjk</t>
  </si>
  <si>
    <t>e/; fo|ky;] cSjh</t>
  </si>
  <si>
    <t>SSS-145</t>
  </si>
  <si>
    <t>e/; fo|ky;] cksDlk</t>
  </si>
  <si>
    <t>e/; fo|ky;] tklks</t>
  </si>
  <si>
    <t>SSS-146</t>
  </si>
  <si>
    <t>g0m0 e/; fo|ky;] j?kqukFkiqj</t>
  </si>
  <si>
    <t>e/; fo|ky;] cjk&lt;+h</t>
  </si>
  <si>
    <t>SSS-147</t>
  </si>
  <si>
    <t>d0 e/; fo|ky;] nqYygiqj</t>
  </si>
  <si>
    <t>e/; fo|ky;] NksVdk flaguiqjk</t>
  </si>
  <si>
    <t>e/; fo|ky;] ,dkSuk</t>
  </si>
  <si>
    <t>SSS-148</t>
  </si>
  <si>
    <t>e/; fo|ky;] eaxjko</t>
  </si>
  <si>
    <t>SSS-149</t>
  </si>
  <si>
    <t>e/; fo|ky;] iouh</t>
  </si>
  <si>
    <t>e/; fo|ky;] lxjk</t>
  </si>
  <si>
    <t>e/; fo|ky;] pqUuh</t>
  </si>
  <si>
    <t>SSS-150</t>
  </si>
  <si>
    <t>e/; fo|ky;] Hknkj</t>
  </si>
  <si>
    <t>e/; fo|ky;] xksfoUniqj</t>
  </si>
  <si>
    <t>SSS-151</t>
  </si>
  <si>
    <t>dSewj</t>
  </si>
  <si>
    <t>mRØfer e/; fo|ky;] nknj</t>
  </si>
  <si>
    <t>e/; fo|ky;] Hkj[kj</t>
  </si>
  <si>
    <t>mRØfer e/; fo|ky;] vesB</t>
  </si>
  <si>
    <t>SSS-152</t>
  </si>
  <si>
    <t>e/; fo|ky;] Hksdkl</t>
  </si>
  <si>
    <t>SSS-153</t>
  </si>
  <si>
    <t>mRØfer e/; fo|ky;] dlsj</t>
  </si>
  <si>
    <t>mRØfer e/; fo|ky;] fla/kh</t>
  </si>
  <si>
    <t>SSS-154</t>
  </si>
  <si>
    <t>mRØfer e/; fo|ky;] xksjkj</t>
  </si>
  <si>
    <t>SSS-155</t>
  </si>
  <si>
    <t>e/; fo|ky;] Hkjkjh</t>
  </si>
  <si>
    <t>SSS-156</t>
  </si>
  <si>
    <t>e/; fo|ky;] c&lt;kSuk</t>
  </si>
  <si>
    <t>SSS-157</t>
  </si>
  <si>
    <t>mRØfer e/; fo|ky;] pQuk</t>
  </si>
  <si>
    <t>15 Months</t>
  </si>
  <si>
    <t>mRØfer e/; fo|ky;] U;w</t>
  </si>
  <si>
    <t>Total No. of Schools</t>
  </si>
  <si>
    <t xml:space="preserve">Advance Amount   (in Lac) </t>
  </si>
  <si>
    <t>Estimated Amount   (in Lac)</t>
  </si>
  <si>
    <t>Agency's Address &amp; Mobile No.</t>
  </si>
  <si>
    <t>SSS-254</t>
  </si>
  <si>
    <t>x;k</t>
  </si>
  <si>
    <t>e/; fo|ky;] oa'kh</t>
  </si>
  <si>
    <t>e/; fo|ky;] fojkt</t>
  </si>
  <si>
    <t>e/; fo|ky;] f&gt;dfV;kdyk</t>
  </si>
  <si>
    <t>e/; fo|ky;] olsrk</t>
  </si>
  <si>
    <t>SSS-255</t>
  </si>
  <si>
    <t>mnwZ e/; fo|ky;] oaMh</t>
  </si>
  <si>
    <t>SSS-256</t>
  </si>
  <si>
    <t>e/; fo|ky;] jkS'kuxat</t>
  </si>
  <si>
    <t>SSS-257</t>
  </si>
  <si>
    <t>e/; fo|ky;] yqVqvk</t>
  </si>
  <si>
    <t>e/; fo|ky;] eksus;k</t>
  </si>
  <si>
    <t>SSS-258</t>
  </si>
  <si>
    <t>e/; fo|ky;] fnofu;ka</t>
  </si>
  <si>
    <t>e/; fo|ky;] uokMhg</t>
  </si>
  <si>
    <t>SSS-259</t>
  </si>
  <si>
    <t>e/; fo|ky;] teM+h</t>
  </si>
  <si>
    <t>e/; fo|ky;] ijfj;k</t>
  </si>
  <si>
    <t>e/; fo|ky;] ekspkfje</t>
  </si>
  <si>
    <t>e/; fo|ky;] 'ksjokjk</t>
  </si>
  <si>
    <t>SSS-260</t>
  </si>
  <si>
    <t>e/; fo|ky;] fo'kquiqj</t>
  </si>
  <si>
    <t>SSS-261</t>
  </si>
  <si>
    <t>e/; fo|ky;] tsBqvkMkgk</t>
  </si>
  <si>
    <t>e/; fo|ky;] [kqMqvk</t>
  </si>
  <si>
    <t>SSS-262</t>
  </si>
  <si>
    <t>e/; fo|ky;] xsjs</t>
  </si>
  <si>
    <t>e/; fo|ky;] Hkksjs</t>
  </si>
  <si>
    <t>SSS-263</t>
  </si>
  <si>
    <t>e/; fo|ky;] lfj;k</t>
  </si>
  <si>
    <t>SSS-264</t>
  </si>
  <si>
    <t>e/; fo|ky;] mfpjek</t>
  </si>
  <si>
    <t>e/; fo|ky;] eksguiqj</t>
  </si>
  <si>
    <t>e/; fo|ky;] dpkSM+h</t>
  </si>
  <si>
    <t xml:space="preserve">e/; fo|ky;] cjgk </t>
  </si>
  <si>
    <t>e/; fo|ky;] gsljk jkeiqj</t>
  </si>
  <si>
    <t>SSS-266</t>
  </si>
  <si>
    <t>e/; fo|ky;] lyS;kdyk</t>
  </si>
  <si>
    <t>SSS-267</t>
  </si>
  <si>
    <t>xzke&amp;dsokyh] Fkkuk laŒ&amp;197</t>
  </si>
  <si>
    <t>e/; fo|ky;] dksjeka</t>
  </si>
  <si>
    <t>xzke&amp;/kqosZ Fkkuk laŒ&amp;177</t>
  </si>
  <si>
    <t>SSS-268</t>
  </si>
  <si>
    <t>e/; fo|ky;] ';kedyk</t>
  </si>
  <si>
    <t>e/; fo|ky;] fuek cq)kSy</t>
  </si>
  <si>
    <t>SSS-269</t>
  </si>
  <si>
    <t>e/; fo|ky;] cych?kk</t>
  </si>
  <si>
    <t>SSS-270</t>
  </si>
  <si>
    <t>e/; fo|ky;] ukSokx&lt;+</t>
  </si>
  <si>
    <t>e/; fo|ky;] HksVkSjk</t>
  </si>
  <si>
    <t>e/; fo|ky;] 'ksjiqj</t>
  </si>
  <si>
    <t>e/; fo|ky;] ukSfMgk</t>
  </si>
  <si>
    <t xml:space="preserve">e/; fo|ky;] fojfgek </t>
  </si>
  <si>
    <t>e/; fo|ky;] dkt</t>
  </si>
  <si>
    <t>SSS-272</t>
  </si>
  <si>
    <t>uoknk</t>
  </si>
  <si>
    <t>mRØfer e/; fo|ky;] iokbZ</t>
  </si>
  <si>
    <t>mRØfer e/; fo|ky;] vdfj</t>
  </si>
  <si>
    <t>SSS-273</t>
  </si>
  <si>
    <t>mRØfer e/; fo|ky;] ,dukj</t>
  </si>
  <si>
    <t>SSS-274</t>
  </si>
  <si>
    <t>mRØfer e/; fo|ky;] dksyfMgk</t>
  </si>
  <si>
    <t>e/; fo|ky;] [kuiqjk</t>
  </si>
  <si>
    <t>e/; fo|ky;] vdEck</t>
  </si>
  <si>
    <t>SSS-275</t>
  </si>
  <si>
    <t>e/; fo|ky;] ds'kkSjh</t>
  </si>
  <si>
    <t>SSS-276</t>
  </si>
  <si>
    <t>e/; fo|ky;] dqat</t>
  </si>
  <si>
    <t>mRØfer e/; fo|ky;] /kkeqpd</t>
  </si>
  <si>
    <t>e/; fo|ky;] pijk</t>
  </si>
  <si>
    <t>SSS-279</t>
  </si>
  <si>
    <t>mRØfer e/; fo|ky;] cjcŸkk</t>
  </si>
  <si>
    <t>mRØfer e/; fo|ky;] nkbZfcxgk</t>
  </si>
  <si>
    <t>SSS-280</t>
  </si>
  <si>
    <t>mRØfer e/; fo|ky;] ifN;k Mhg</t>
  </si>
  <si>
    <t>SSS-281</t>
  </si>
  <si>
    <t>mRØfer e/; fo|ky;] Qjgk</t>
  </si>
  <si>
    <t>mRØfer e/; fo|ky;] rsyHknzks</t>
  </si>
  <si>
    <t>e/; fo|ky;] Hkusy</t>
  </si>
  <si>
    <t>mRØfer e/; fo|ky;] Qqyek</t>
  </si>
  <si>
    <t>mRØfer e/; fo|ky;] ifl;k</t>
  </si>
  <si>
    <t>SSS-282</t>
  </si>
  <si>
    <t>mRØfer e/; fo|ky;] rsrfj;k</t>
  </si>
  <si>
    <t>e/; fo|ky;] cq/kokM+k</t>
  </si>
  <si>
    <t>SSS-283</t>
  </si>
  <si>
    <t>vjoy</t>
  </si>
  <si>
    <t>e/; fo|ky;] [ktqjh</t>
  </si>
  <si>
    <t>e/; fo|ky;] v/kkjpd</t>
  </si>
  <si>
    <t>SSS-284</t>
  </si>
  <si>
    <t>e/; fo|ky; mljh</t>
  </si>
  <si>
    <t>e/; fo|ky; ofynkn</t>
  </si>
  <si>
    <t>SSS-285</t>
  </si>
  <si>
    <t>SSS-286</t>
  </si>
  <si>
    <t>e/; fo|ky;] iksfUny</t>
  </si>
  <si>
    <t>SSS-287</t>
  </si>
  <si>
    <t>e/; fo|ky; jkeiqj pkSje</t>
  </si>
  <si>
    <t>SSS-288</t>
  </si>
  <si>
    <t>vkSjaxkckn</t>
  </si>
  <si>
    <t>e/; fo|ky;] dnks[kjh</t>
  </si>
  <si>
    <t>e/; fo|ky;] fiBuqvk</t>
  </si>
  <si>
    <t>SSS-289</t>
  </si>
  <si>
    <t>e/; fo|ky;] pkS[kMk</t>
  </si>
  <si>
    <t>e/; fo|ky;] fd'kquiqj</t>
  </si>
  <si>
    <t>e/; fo|ky;] cStkfcxgk</t>
  </si>
  <si>
    <t>e/; fo|ky;] cSjko</t>
  </si>
  <si>
    <t>e/; fo|ky;] ?ksmjk</t>
  </si>
  <si>
    <t>e/; fo|ky;] iksyk xksjMhgk</t>
  </si>
  <si>
    <t>e/; fo|ky;] ihijk cxkgh</t>
  </si>
  <si>
    <t>e/; fo|ky;] ljkod</t>
  </si>
  <si>
    <t>e/; fo|ky;] i[kukSj</t>
  </si>
  <si>
    <t>SSS-291</t>
  </si>
  <si>
    <t>e/; fo|ky;] ukjk;.kiqj</t>
  </si>
  <si>
    <t>SSS-292</t>
  </si>
  <si>
    <t>e/; fo|ky;] cjaMk jkeiqj</t>
  </si>
  <si>
    <t>e/; fo|ky;] dVS;k</t>
  </si>
  <si>
    <t>e/; fo|ky;] csyk</t>
  </si>
  <si>
    <t>SSS-293</t>
  </si>
  <si>
    <t>e/; fo|ky;] jkeuxj</t>
  </si>
  <si>
    <t>e/; fo|ky;] e&gt;hvko</t>
  </si>
  <si>
    <t>e/; fo|ky;] dadsj</t>
  </si>
  <si>
    <t>e/; fo|ky;] csykbZ</t>
  </si>
  <si>
    <t>SSS-294</t>
  </si>
  <si>
    <t>e/; fo|ky;] cHkUMh</t>
  </si>
  <si>
    <t>SSS-295</t>
  </si>
  <si>
    <t>e/; fo|ky;] ?kkVks</t>
  </si>
  <si>
    <t>e/; fo|ky;] 'ks[kiqjk</t>
  </si>
  <si>
    <t>SSS-296</t>
  </si>
  <si>
    <t>e/; fo|ky;] rqjrk</t>
  </si>
  <si>
    <t>SSS-297</t>
  </si>
  <si>
    <t>tgkukckn</t>
  </si>
  <si>
    <t>mRØfer e/; fo|ky;] nso/kjk</t>
  </si>
  <si>
    <t>mRØfer e/; fo|ky;] mÙkjlsjFkq</t>
  </si>
  <si>
    <t>SSS-298</t>
  </si>
  <si>
    <t>SSS-299</t>
  </si>
  <si>
    <t>e/; fo|ky;] oSuk</t>
  </si>
  <si>
    <t>SSS-300</t>
  </si>
  <si>
    <t>e/; fo|ky;] dsmj</t>
  </si>
  <si>
    <t>SSS-301</t>
  </si>
  <si>
    <t>e/; fo|ky;] ?kstu</t>
  </si>
  <si>
    <t>mRØfer e/; fo|ky;] iaMkSy</t>
  </si>
  <si>
    <t>mRØfer e/; fo|ky;] tgk¡xhjiqj</t>
  </si>
  <si>
    <t>mRØfer e/; fo|ky;] c&lt;srk</t>
  </si>
  <si>
    <t>SSS-302</t>
  </si>
  <si>
    <t>mRØfer e/; fo|ky;] /kqfj;k</t>
  </si>
  <si>
    <t>SSS-230</t>
  </si>
  <si>
    <t>Hkkxyiqj</t>
  </si>
  <si>
    <t>e/; fo|ky;] vykyiqj</t>
  </si>
  <si>
    <t>e/; fo|ky;] cxMh</t>
  </si>
  <si>
    <t>SSS-231</t>
  </si>
  <si>
    <t>e/; fo|ky;] eksrh Vksyk</t>
  </si>
  <si>
    <t>SSS-232</t>
  </si>
  <si>
    <t>e/; fo|ky;] dVksfj;k</t>
  </si>
  <si>
    <t>SSS-233</t>
  </si>
  <si>
    <t>e/; fo|ky;] vkSfy;kokn</t>
  </si>
  <si>
    <t>SSS-234</t>
  </si>
  <si>
    <t>e/; fo|ky;] clariqj</t>
  </si>
  <si>
    <t>e/; fo|ky;] nmok</t>
  </si>
  <si>
    <t>e/; fo|ky;] Kkuorh Viqvk</t>
  </si>
  <si>
    <t>e/; fo|ky;] ij'kqjkeiqj</t>
  </si>
  <si>
    <t>SSS-235</t>
  </si>
  <si>
    <t>e/; fo|ky;] Hkokuhiqj Vksyk</t>
  </si>
  <si>
    <t>e/; fo|ky;] cfu;k</t>
  </si>
  <si>
    <t>SSS-236</t>
  </si>
  <si>
    <t>e/; fo|ky;] oklqnsoiqj</t>
  </si>
  <si>
    <t>e/; fo|ky;] iap:[kh</t>
  </si>
  <si>
    <t>e/; fo|ky;] HkaMkjou</t>
  </si>
  <si>
    <t>SSS-237</t>
  </si>
  <si>
    <t>e/; fo|ky;] cStukFkiqj</t>
  </si>
  <si>
    <t>SSS-238</t>
  </si>
  <si>
    <t>e/; fo|ky;] rsykaS/kk</t>
  </si>
  <si>
    <t>SSS-239</t>
  </si>
  <si>
    <t>e/; fo|ky;] fo'kuiqj</t>
  </si>
  <si>
    <t>SSS-240</t>
  </si>
  <si>
    <t>e/; fo|ky;] jk;iqj</t>
  </si>
  <si>
    <t xml:space="preserve">e/; fo|ky;] Hkokuhiqj </t>
  </si>
  <si>
    <t>dU;k e/; fo|ky;] eFkqjkiqj</t>
  </si>
  <si>
    <t>SSS-241</t>
  </si>
  <si>
    <t>e/; fo|ky;] txriqj</t>
  </si>
  <si>
    <t>e/; fo|ky;] [kSjiqj</t>
  </si>
  <si>
    <t>SSS-242</t>
  </si>
  <si>
    <t>e/; fo|ky;] edUniqj</t>
  </si>
  <si>
    <t>SSS-243</t>
  </si>
  <si>
    <t>e/; fo|ky;] ipxfN;k</t>
  </si>
  <si>
    <t>e/; fo|ky;] fMegk</t>
  </si>
  <si>
    <t>SSS-244</t>
  </si>
  <si>
    <t>e/; fo|ky;] fo'kuiqj ftPNksa</t>
  </si>
  <si>
    <t>e/; fo|ky;] lksuwMhg</t>
  </si>
  <si>
    <t>e/; fo|ky;] xaxkdjgfj;k</t>
  </si>
  <si>
    <t>e/; fo|ky;] eqDrkiqj</t>
  </si>
  <si>
    <t>e/; fo|ky;] dk'khy</t>
  </si>
  <si>
    <t>SSS-245</t>
  </si>
  <si>
    <t>e/; fo|ky;] vLlh edSrk</t>
  </si>
  <si>
    <t>e/; fo|ky;] pUnkMhg</t>
  </si>
  <si>
    <t>e/; fo|ky;] eFkqjkiqj</t>
  </si>
  <si>
    <t>SSS-246</t>
  </si>
  <si>
    <t>ckadk</t>
  </si>
  <si>
    <t>izksŒ e/; fo|ky;] vejiqj</t>
  </si>
  <si>
    <t>SSS-247</t>
  </si>
  <si>
    <t>izksŒ e/; fo|ky;] egqvk</t>
  </si>
  <si>
    <t>SSS-248</t>
  </si>
  <si>
    <t>izksŒ e/; fo|ky;] cHkuxkek</t>
  </si>
  <si>
    <t>izksŒ e/; fo|ky;] &gt;ifu;ka</t>
  </si>
  <si>
    <t>SSS-249</t>
  </si>
  <si>
    <t>e/; fo|ky;] Jhuxj</t>
  </si>
  <si>
    <t>SSS-250</t>
  </si>
  <si>
    <t>e/; fo|ky;] bukjkoj.k</t>
  </si>
  <si>
    <t>izksŒ e/; fo|ky;] Nkrkdq:e</t>
  </si>
  <si>
    <t>SSS-251</t>
  </si>
  <si>
    <t>izksŒ e/; fo|ky;] vyhiqj /kfu;ka</t>
  </si>
  <si>
    <t>e/; fo|ky;] y'kdjh</t>
  </si>
  <si>
    <t>SSS-252</t>
  </si>
  <si>
    <t>e/; fo|ky;] dksfM+;k bukjkoj.k</t>
  </si>
  <si>
    <t>izksŒ e/; fo|ky;] /kkok dU;k</t>
  </si>
  <si>
    <t>izksŒ e/; fo|ky;] lkniqj</t>
  </si>
  <si>
    <t>e/; fo|ky;] /kudqfM+;k</t>
  </si>
  <si>
    <t>SSS-253</t>
  </si>
  <si>
    <t>izksŒ e/; fo|ky;] eSuek</t>
  </si>
  <si>
    <t>eqaxsj</t>
  </si>
  <si>
    <t>e/; fo|ky;] lenk gfFk;k</t>
  </si>
  <si>
    <t>e/; fo|ky;] yMqbZ</t>
  </si>
  <si>
    <t>e/; fo|ky;] dUnuh</t>
  </si>
  <si>
    <t>e/; fo|ky;] vxzg.k</t>
  </si>
  <si>
    <t>SSS-159</t>
  </si>
  <si>
    <t>e/; fo|ky;] pUnfu;ka</t>
  </si>
  <si>
    <t>SSS-160</t>
  </si>
  <si>
    <t>e/; fo|ky;] fcgek</t>
  </si>
  <si>
    <t>e/; fo|ky;] jkeiqj</t>
  </si>
  <si>
    <t>e/; fo|ky;] [kqfV;k</t>
  </si>
  <si>
    <t>SSS-161</t>
  </si>
  <si>
    <t>e/; fo|ky;] ckspkgh</t>
  </si>
  <si>
    <t>SSS-162</t>
  </si>
  <si>
    <t>e/; fo|ky;] eklqexat</t>
  </si>
  <si>
    <t>SSS-163</t>
  </si>
  <si>
    <t>e/; fo|ky;] Hkquk</t>
  </si>
  <si>
    <t>e/; fo|ky;] /kkSjh</t>
  </si>
  <si>
    <t>SSS-164</t>
  </si>
  <si>
    <t>'ks[kiqjk</t>
  </si>
  <si>
    <t>mRØfer e/; fo|ky;] djdh</t>
  </si>
  <si>
    <t>mRØfer e/; fo|ky;] csyNh</t>
  </si>
  <si>
    <t>mRØfer e/; fo|ky;] o:.kk</t>
  </si>
  <si>
    <t>SSS-165</t>
  </si>
  <si>
    <t>e/; fo|ky;] Nfr;kjk</t>
  </si>
  <si>
    <t>SSS-166</t>
  </si>
  <si>
    <t>e/; fo|ky;] cSfj;k ch?kk</t>
  </si>
  <si>
    <t>SSS-167</t>
  </si>
  <si>
    <t>osxwljk;</t>
  </si>
  <si>
    <t>mRØfer e/; fo|ky;] elqjkt</t>
  </si>
  <si>
    <t>mRØfer e/; fo|ky;] eq'kgjh</t>
  </si>
  <si>
    <t>SSS-168</t>
  </si>
  <si>
    <t>csxwljk;</t>
  </si>
  <si>
    <t>e/; fo|ky;] c[kjh</t>
  </si>
  <si>
    <t>e/; fo|ky;] pDdjehM] unSy</t>
  </si>
  <si>
    <t>SSS-169</t>
  </si>
  <si>
    <t>e/; fo|ky;] fetkZiqj pkWn</t>
  </si>
  <si>
    <t>e/; fo|ky;] Hkouxkek</t>
  </si>
  <si>
    <t>mRØfer e/; fo|ky;] pdh;k iquokZl</t>
  </si>
  <si>
    <t>mRØfer e/; fo|ky;] vlqjkjh</t>
  </si>
  <si>
    <t>e/; fo|ky;] ds'kos</t>
  </si>
  <si>
    <t>SSS-170</t>
  </si>
  <si>
    <t>e/; fo|ky;] iijkSj</t>
  </si>
  <si>
    <t>SSS-171</t>
  </si>
  <si>
    <t>mRØfer e/; fo|ky;] dqlekSr</t>
  </si>
  <si>
    <t>SSS-172</t>
  </si>
  <si>
    <t>e/; fo|ky;] nfj;kiqj</t>
  </si>
  <si>
    <t>e/; fo|ky;] xksnjxkek</t>
  </si>
  <si>
    <t>SSS-173</t>
  </si>
  <si>
    <t>e/; fo|ky;] rktiqj</t>
  </si>
  <si>
    <t>SSS-174</t>
  </si>
  <si>
    <t>e/; fo|ky;] lkniqj</t>
  </si>
  <si>
    <t>e/; fo|ky;] jgqvk</t>
  </si>
  <si>
    <t>e/; fo|ky;] jlyiqj</t>
  </si>
  <si>
    <t>e/; fo|ky;] nhgk</t>
  </si>
  <si>
    <t>e/; fo|ky;] j?kqukFkiqj</t>
  </si>
  <si>
    <t>SSS-175</t>
  </si>
  <si>
    <t>e/; fo|ky;] jktksiqj</t>
  </si>
  <si>
    <t>e/; fo|ky;] fllkSuh</t>
  </si>
  <si>
    <t>SSS-176</t>
  </si>
  <si>
    <t>e/; fo|ky;] vdkgk jkeiqj</t>
  </si>
  <si>
    <t>mRØfer e/; fo|ky;] vks&gt;k Vksy</t>
  </si>
  <si>
    <t>e/; fo|ky;] fi&lt;+kSyh</t>
  </si>
  <si>
    <t>mRØfer e/; fo|ky;] pdeqt¶Qj</t>
  </si>
  <si>
    <t>dU;k e/; fo|ky;] igljk</t>
  </si>
  <si>
    <t>SSS-178</t>
  </si>
  <si>
    <t>e/; fo|ky;] eNjkgk] jtkSj</t>
  </si>
  <si>
    <t>mRØfer e/; fo|ky;] dksfj;ek</t>
  </si>
  <si>
    <t>mRØfer e/; fo|ky;] çk.kiqj fgUnh</t>
  </si>
  <si>
    <t>SSS-179</t>
  </si>
  <si>
    <t>y[khljk;</t>
  </si>
  <si>
    <t>e/; fo|ky;] izrkiiqj</t>
  </si>
  <si>
    <t>mRØfer e/; fo|ky;] y{ehiqj] lgtkniqj</t>
  </si>
  <si>
    <t>SSS-180</t>
  </si>
  <si>
    <t>e/; fo|ky;] ?kks?kh cfj;kjiqj</t>
  </si>
  <si>
    <t>e/; fo|ky;] uodkMhg mjSu</t>
  </si>
  <si>
    <t>e/; fo|ky;] dtjk</t>
  </si>
  <si>
    <t>mRØfer e/; fo|ky;] fr;kpd</t>
  </si>
  <si>
    <t>e/; fo|ky;] Hkkanj</t>
  </si>
  <si>
    <t>SSS-182</t>
  </si>
  <si>
    <t>e/; fo|ky;] cUuw cxhpk</t>
  </si>
  <si>
    <t>mRØfer e/; fo|ky;] clqvkpd</t>
  </si>
  <si>
    <t>SSS-183</t>
  </si>
  <si>
    <t>mRØfer e/; fo|ky;] [kxkSj</t>
  </si>
  <si>
    <t>SSS-184</t>
  </si>
  <si>
    <t>teqbZ</t>
  </si>
  <si>
    <t>e/; fo|ky;] :ikosy</t>
  </si>
  <si>
    <t>e/; fo|ky;] /kjeiqj</t>
  </si>
  <si>
    <t>mRØfer e/; fo|ky;] fVfg;kfnukjh</t>
  </si>
  <si>
    <t>e/; fo|ky;] dSM+kdknks</t>
  </si>
  <si>
    <t>SSS-185</t>
  </si>
  <si>
    <t>e/; fo|ky;] iSjxkgk</t>
  </si>
  <si>
    <t>mRØfer e/; fo|ky;] lqUnjh VkaM</t>
  </si>
  <si>
    <t>e/; fo|ky;] ps;u</t>
  </si>
  <si>
    <t>SSS-186</t>
  </si>
  <si>
    <t>e/; fo|ky;] yk[ks;</t>
  </si>
  <si>
    <t>e/; fo|ky;] iaps'ojh</t>
  </si>
  <si>
    <t>SSS-187</t>
  </si>
  <si>
    <t>e/; fo|ky;] lcych?kk</t>
  </si>
  <si>
    <t>e/; fo|ky;]uodkMhg</t>
  </si>
  <si>
    <t>SSS-188</t>
  </si>
  <si>
    <t>e/; fo|ky;] /keukMhg</t>
  </si>
  <si>
    <t>e/; fo|ky;] flejk</t>
  </si>
  <si>
    <t>e/; fo|ky;] njok</t>
  </si>
  <si>
    <t>e/; fo|ky;] ejgh clcqfV;k</t>
  </si>
  <si>
    <t>e/; fo|ky;] ikaMsMhg</t>
  </si>
  <si>
    <t>e/; fo|ky;] Bk&lt;+h</t>
  </si>
  <si>
    <t>e/; fo|ky;] ek/kksiqj</t>
  </si>
  <si>
    <t>e/; fo|ky;] flefj;k</t>
  </si>
  <si>
    <t>SSS-189</t>
  </si>
  <si>
    <t>SSS-190</t>
  </si>
  <si>
    <t>mRØfer e/; fo|ky;] flaf?k;k</t>
  </si>
  <si>
    <t>SSS-191</t>
  </si>
  <si>
    <t>[kxfM+;k</t>
  </si>
  <si>
    <t>e/; fo|ky;] cksfcy Qqyofj;k</t>
  </si>
  <si>
    <t>e/; fo|ky;] ekyh</t>
  </si>
  <si>
    <t>e/; fo|ky;] ldjksgj</t>
  </si>
  <si>
    <t>e/; fo|ky;] ipkSr</t>
  </si>
  <si>
    <t>SSS-192</t>
  </si>
  <si>
    <t>e/; fo|ky;] veuh</t>
  </si>
  <si>
    <t>SSS-193</t>
  </si>
  <si>
    <t>e/; fo|ky;] jksfg;kj</t>
  </si>
  <si>
    <t>SSS-303</t>
  </si>
  <si>
    <t>lgjlk</t>
  </si>
  <si>
    <t>e/; fo|ky;] ikjlcUuh</t>
  </si>
  <si>
    <t>SSS-304</t>
  </si>
  <si>
    <t>e/; fo|ky;] lqfyaUnkckn</t>
  </si>
  <si>
    <t>SSS-305</t>
  </si>
  <si>
    <t>e/; fo|ky;] dUnkgk</t>
  </si>
  <si>
    <t>e/; fo|ky;] Fkuokj</t>
  </si>
  <si>
    <t>e/; fo|ky;] rsygj</t>
  </si>
  <si>
    <t>e/; fo|ky;] eaxjkSuh</t>
  </si>
  <si>
    <t>SSS-306</t>
  </si>
  <si>
    <t>e/; fo|ky;] osyokjk</t>
  </si>
  <si>
    <t>SSS-307</t>
  </si>
  <si>
    <t>e/; fo|ky;] dFkMqej</t>
  </si>
  <si>
    <t>SSS-308</t>
  </si>
  <si>
    <t>e/; fo|ky;] fd'kuiqj</t>
  </si>
  <si>
    <t>SSS-309</t>
  </si>
  <si>
    <t>e/; fo|ky;] xksnjke</t>
  </si>
  <si>
    <t>e/; fo|ky;] dksik</t>
  </si>
  <si>
    <t>e/; fo|ky;] [ktqjkgk</t>
  </si>
  <si>
    <t>e/; fo|ky;] vkjlh</t>
  </si>
  <si>
    <t>SSS-310</t>
  </si>
  <si>
    <t>e/; fo|ky;] fcgjk</t>
  </si>
  <si>
    <t>SSS-311</t>
  </si>
  <si>
    <t>e/; fo|ky;] vyuh</t>
  </si>
  <si>
    <t>e/; fo|ky;] [kkspjnsok</t>
  </si>
  <si>
    <t>SSS-312</t>
  </si>
  <si>
    <t>dU;k e/; fo|ky;] dkfleiqj</t>
  </si>
  <si>
    <t>SSS-313</t>
  </si>
  <si>
    <t>lqikSy</t>
  </si>
  <si>
    <t>e/; fo|ky; cuSyhiÍh</t>
  </si>
  <si>
    <t>e/; fo|ky;] lenk</t>
  </si>
  <si>
    <t>e/; fo|ky;] fueZyh</t>
  </si>
  <si>
    <t>e/; fo|ky; &lt;k&lt;k</t>
  </si>
  <si>
    <t>e/; fo|ky; gn;uxj</t>
  </si>
  <si>
    <t>e/; fo|ky; iVsjok</t>
  </si>
  <si>
    <t>e/; fo|ky;] ijlk mnwZ</t>
  </si>
  <si>
    <t>e/; fo|ky;] fo'kuiqj pkS/kjh</t>
  </si>
  <si>
    <t>SSS-314</t>
  </si>
  <si>
    <t>e/; fo|ky;] Vsdquk</t>
  </si>
  <si>
    <t>e/; fo|ky;] xksugk</t>
  </si>
  <si>
    <t>e/; fo|ky; ijlkgh gkV</t>
  </si>
  <si>
    <t>e/; fo|ky;] ik.Ms;iÍh</t>
  </si>
  <si>
    <t>e/; fo|ky;] fejtkok</t>
  </si>
  <si>
    <t>e/; fo|ky;] ekSu</t>
  </si>
  <si>
    <t>SSS-316</t>
  </si>
  <si>
    <t>e/; fo|ky;] deyngk</t>
  </si>
  <si>
    <t>SSS-317</t>
  </si>
  <si>
    <t>e/; fo|ky;] clqyh</t>
  </si>
  <si>
    <t>SSS-318</t>
  </si>
  <si>
    <t>e/; fo|ky;] jkeiqjdyk</t>
  </si>
  <si>
    <t>e/; fo|ky; dkfj;kiÍh nsohiqj</t>
  </si>
  <si>
    <t>e/; fo|ky; gqykl</t>
  </si>
  <si>
    <t>e/; fo|ky; ckSjkgk] fgUnh</t>
  </si>
  <si>
    <t>e/; fo|ky;] eksfriqj</t>
  </si>
  <si>
    <t>jkeukFk e/; fo|ky;] xkSliqj</t>
  </si>
  <si>
    <t>SSS-319</t>
  </si>
  <si>
    <t>e/; fo|ky;] fiijk[kqnZ</t>
  </si>
  <si>
    <t>e/; fo|ky;] &gt;Yyk Mqejh</t>
  </si>
  <si>
    <t>SSS-320</t>
  </si>
  <si>
    <t>e/; fo|ky;] ykyxat</t>
  </si>
  <si>
    <t>SSS-321</t>
  </si>
  <si>
    <t>e/; fo|ky;] cSjks</t>
  </si>
  <si>
    <t>dU;k e/; fo|ky;] ckM+k</t>
  </si>
  <si>
    <t>eqjyh euksgj e/; fo|ky; cjSy</t>
  </si>
  <si>
    <t>SSS-322</t>
  </si>
  <si>
    <t>e/; fo|ky;] jrulkj</t>
  </si>
  <si>
    <t>e/; fo|ky;] dVgh</t>
  </si>
  <si>
    <t>e/; fo|ky;] fxfj/kjiÍh</t>
  </si>
  <si>
    <t>e/; fo|ky;] egnhiqj</t>
  </si>
  <si>
    <t>e/; fo|ky;] 'ks[kVksyk y{ehfu;ka</t>
  </si>
  <si>
    <t>SSS-323</t>
  </si>
  <si>
    <t>e/ksiqjk</t>
  </si>
  <si>
    <t>e/; fo|ky;] csykjh</t>
  </si>
  <si>
    <t>e/; fo|ky;] j?kqfu;k</t>
  </si>
  <si>
    <t>e/; fo|ky; jhrk</t>
  </si>
  <si>
    <t>mRØfer e/; fo|ky;] [kWwVgk jtsS</t>
  </si>
  <si>
    <t>mRØfer e/; fo|ky;] bljk;u xksB</t>
  </si>
  <si>
    <t>mRØfer e/; fo|ky;] lqUnjuxj ¼v0tk0½</t>
  </si>
  <si>
    <t>SSS-324</t>
  </si>
  <si>
    <t>e/; fo|ky; frudksuek</t>
  </si>
  <si>
    <t>mRØfe.r e/; fo|ky;] jtuh fefYyd</t>
  </si>
  <si>
    <t>SSS-325</t>
  </si>
  <si>
    <t>e/; fo|ky;] jruiÍh] Hksykgh</t>
  </si>
  <si>
    <t>e/; fo|ky;] thrkiqj</t>
  </si>
  <si>
    <t>e/; fo|ky;] fnX?kh</t>
  </si>
  <si>
    <t>e/; fo|ky;] dBkSfr;k</t>
  </si>
  <si>
    <t>e/; fo|ky;] y{ehiqj</t>
  </si>
  <si>
    <t>mRØfer e/; fo|ky;] jkexat</t>
  </si>
  <si>
    <t>SSS-327</t>
  </si>
  <si>
    <t>e/; fo|ky;] rjgk MaMkjh</t>
  </si>
  <si>
    <t>e/; fo|ky;] lcSyk</t>
  </si>
  <si>
    <t>mRØfer e/; fo|ky;] ekuiqj</t>
  </si>
  <si>
    <t>e/; fo|ky;] iVksjh</t>
  </si>
  <si>
    <t>SSS-328</t>
  </si>
  <si>
    <t>dchj xaxk e/; fo|ky;] chM+hj.kiky</t>
  </si>
  <si>
    <t>e/; fo|ky;] eatkSjk</t>
  </si>
  <si>
    <t>SSS-329</t>
  </si>
  <si>
    <t>e/; fo|ky;] fo"kiÍh</t>
  </si>
  <si>
    <t>e/; fo|ky;] gfjgjiqj ctjkgk</t>
  </si>
  <si>
    <t>e/; fo|ky;] difl;k</t>
  </si>
  <si>
    <t>SSS-330</t>
  </si>
  <si>
    <t>e/; fo|ky;] 'kkgiqj</t>
  </si>
  <si>
    <t>e/; fo|ky;] VsekHksyk</t>
  </si>
  <si>
    <t>e/; fo|ky;] [kks[klh ckM+k] jkexat</t>
  </si>
  <si>
    <t>SSS-74</t>
  </si>
  <si>
    <t>iwf.kZ;k¡</t>
  </si>
  <si>
    <t>e/; fo|ky;] xfgyLFkku</t>
  </si>
  <si>
    <t>e/; fo|ky;] fpduh iVjkgk</t>
  </si>
  <si>
    <t>e/; fo|ky;] xqykcVksy eYyMhgk</t>
  </si>
  <si>
    <t>e/; fo|ky;] Hkrlkjk</t>
  </si>
  <si>
    <t>e/; fo|ky;] lq[klsuk</t>
  </si>
  <si>
    <t>e/; fo|ky;] fuifu;k¡</t>
  </si>
  <si>
    <t>e/; fo|ky;] lglkSy</t>
  </si>
  <si>
    <t>SSS-75</t>
  </si>
  <si>
    <t>e/; fo|ky;] xaxSyh</t>
  </si>
  <si>
    <t>e/; fo|ky;] ft;uxaat e/;</t>
  </si>
  <si>
    <t>e/; fo|ky;] dk&gt;h</t>
  </si>
  <si>
    <t>e/; fo|ky;] gfjiqjeknh</t>
  </si>
  <si>
    <t>e/; fo|ky;] nsoksÙkj</t>
  </si>
  <si>
    <t>e/; fo|ky;] cksjkgh</t>
  </si>
  <si>
    <t>e/; fo|ky;] jkeiqj fryd iwoZ</t>
  </si>
  <si>
    <t>SSS-76</t>
  </si>
  <si>
    <t>SSS-77</t>
  </si>
  <si>
    <t>vkŒ e/; fo|ky;] glSyh [kqWÎh</t>
  </si>
  <si>
    <t>SSS-78</t>
  </si>
  <si>
    <t>vjfj;k</t>
  </si>
  <si>
    <t>mRØfer e/; fo|ky;] fcduh</t>
  </si>
  <si>
    <t>mRØfer e/; fo|ky;] gksfj;k</t>
  </si>
  <si>
    <t>SSS-79</t>
  </si>
  <si>
    <t>e/; fo|ky;] Msfu;k</t>
  </si>
  <si>
    <t>SSS-80</t>
  </si>
  <si>
    <t>mRØfer e/; fo|ky;] fljfl;k dyk</t>
  </si>
  <si>
    <t>e/; fo|ky;] neZxat</t>
  </si>
  <si>
    <t>e/; fo|ky; Qqyljk</t>
  </si>
  <si>
    <t>e/; fo|ky;] Mkyk</t>
  </si>
  <si>
    <t>SSS-82</t>
  </si>
  <si>
    <t>e/; fo|ky;] ykyiqj egqvk</t>
  </si>
  <si>
    <t>e/; fo|ky;] cM+gkjk</t>
  </si>
  <si>
    <t>dU;k e/; fo|ky;] iksfB;k</t>
  </si>
  <si>
    <t>SSS-84</t>
  </si>
  <si>
    <t>e/; fo|ky;] ekStgk</t>
  </si>
  <si>
    <t>e/; fo|ky;] e/kqyrk</t>
  </si>
  <si>
    <t>SSS-85</t>
  </si>
  <si>
    <t>mRØfer e/; fo|ky; xkSfj;k</t>
  </si>
  <si>
    <t>e/; fo|ky;] ijokgk gfjtu</t>
  </si>
  <si>
    <t>e/; fo|ky;] clxM+k jkeiqj</t>
  </si>
  <si>
    <t>e/; fo|ky;] ckjk</t>
  </si>
  <si>
    <t>e/; fo|ky;] HkkxijHkkgk</t>
  </si>
  <si>
    <t>SSS-86</t>
  </si>
  <si>
    <t>e/; fo|ky;] nkseksguk 2</t>
  </si>
  <si>
    <t>e/; fo|ky;] lkgscxat</t>
  </si>
  <si>
    <t xml:space="preserve">e/; fo|ky;] MqejcUuk </t>
  </si>
  <si>
    <t>e/; fo|ky;] x&lt;+xkek</t>
  </si>
  <si>
    <t>e/; fo|ky;] Hkokuhiqj</t>
  </si>
  <si>
    <t>e/; fo|ky;] csyokr</t>
  </si>
  <si>
    <t>e/; fo|ky;] dqfl;kjxkao</t>
  </si>
  <si>
    <t>mRØfer e/; fo|ky;] frjgqrfcêk</t>
  </si>
  <si>
    <t>SSS-89</t>
  </si>
  <si>
    <t>dfVgkj</t>
  </si>
  <si>
    <t>e/; fo|ky;] Nksgkj</t>
  </si>
  <si>
    <t>e/; fo|ky;] eygfj;k</t>
  </si>
  <si>
    <t>SSS-90</t>
  </si>
  <si>
    <t>e/; fo|ky;] dVfj;k</t>
  </si>
  <si>
    <t>e/; fo|ky;] tjykgh</t>
  </si>
  <si>
    <t>SSS-91</t>
  </si>
  <si>
    <t>e/; fo|ky;] usigk</t>
  </si>
  <si>
    <t>e/; fo|ky;] fVdSyh</t>
  </si>
  <si>
    <t>SSS-92</t>
  </si>
  <si>
    <t>fd'kuxat</t>
  </si>
  <si>
    <t>mRØfer e/; fo|ky;] yks/kk</t>
  </si>
  <si>
    <t>e/; fo|ky;] csgqynaxh</t>
  </si>
  <si>
    <t>mRØfer e/; fo|ky;] iapxkNh</t>
  </si>
  <si>
    <t>SSS-93</t>
  </si>
  <si>
    <t>mRØfer e/; fo|ky;] ykSpk</t>
  </si>
  <si>
    <t>mRØfer e/; fo|ky;] eaMyVksyk Mksgj</t>
  </si>
  <si>
    <t>SSS-94</t>
  </si>
  <si>
    <t>mRØfer e/; fo|ky;] ckykuxj</t>
  </si>
  <si>
    <t>SSS-95</t>
  </si>
  <si>
    <t>e/; fo|ky;] iuhlky</t>
  </si>
  <si>
    <t>SSS-96</t>
  </si>
  <si>
    <t>e/; fo|ky;] tkyqpkSd</t>
  </si>
  <si>
    <t>mRØfer e/; fo|ky;] lksukiqj</t>
  </si>
  <si>
    <t>e/; fo|ky;] csyxkNh ohjiqj</t>
  </si>
  <si>
    <t>SSS-97</t>
  </si>
  <si>
    <t>mRØfer e/; fo|ky;] vkfnoklh Vksyk Hkksjgk</t>
  </si>
  <si>
    <t>e/; fo|ky;] Hkkstiqj] cyok</t>
  </si>
  <si>
    <t>mRØfer e/; fo|ky;] txksMhg gfjtu</t>
  </si>
  <si>
    <t>oS'kkyh</t>
  </si>
  <si>
    <t>SSS-72</t>
  </si>
  <si>
    <t>mRØfer e/; fo|ky;] lksgjFkh</t>
  </si>
  <si>
    <t>SSS-71</t>
  </si>
  <si>
    <t>e/; fo|ky;] nkmnuxj ifjlj</t>
  </si>
  <si>
    <t xml:space="preserve">mRØfer e/; fo|ky;] [ktqvrk </t>
  </si>
  <si>
    <t xml:space="preserve">mRØfer e/; fo|ky;] gqlSuiqj </t>
  </si>
  <si>
    <t>e/; fo|ky; pdvYgnkn ifjlj</t>
  </si>
  <si>
    <t xml:space="preserve">e/; fo|ky;] cjfV;k e&gt;kSyh </t>
  </si>
  <si>
    <t>e/; fo|ky;] trdkSyh</t>
  </si>
  <si>
    <t>SSS-70</t>
  </si>
  <si>
    <t>e/; fo|ky;] mQjkSy</t>
  </si>
  <si>
    <t>mRØŒ e/; fo|kŒ] eejstiqj dU;k</t>
  </si>
  <si>
    <t>SSS-69</t>
  </si>
  <si>
    <t>e/; fo|ky; cu?kkM+k</t>
  </si>
  <si>
    <t>mRØfer e/; fo|ky;] xkSliqj</t>
  </si>
  <si>
    <t>SSS-68</t>
  </si>
  <si>
    <t>pkWniqjk e/; fo|ky;</t>
  </si>
  <si>
    <t>pdflaxkj e/; fo|ky;</t>
  </si>
  <si>
    <t>SSS-67</t>
  </si>
  <si>
    <t>mRØfer e/; fo|ky;] csylj gkV</t>
  </si>
  <si>
    <t>SSS-66</t>
  </si>
  <si>
    <t>mRØfer e/; fo|ky;] iLrkjk</t>
  </si>
  <si>
    <t>e/; fo|ky;] ikrsiqj</t>
  </si>
  <si>
    <t>mRØfer e/; fo|ky;] ekSng pkrqj</t>
  </si>
  <si>
    <t>e/; fo|ky;] cyk&lt;+</t>
  </si>
  <si>
    <t>SSS-65</t>
  </si>
  <si>
    <t>e/; fo|ky;] cfyxkWo</t>
  </si>
  <si>
    <t>e/; fo|ky;] igkM+iqj</t>
  </si>
  <si>
    <t>mRØfer e/; fo|ky;] eksgEeniqj tqEeu</t>
  </si>
  <si>
    <t>e/; fo|ky;] ckftriqj] drkZj</t>
  </si>
  <si>
    <t>SSS-64</t>
  </si>
  <si>
    <t>e/; fo|ky; etfyliqj</t>
  </si>
  <si>
    <t>SSS-63</t>
  </si>
  <si>
    <t>mRØfer e/; fo|ky;] idM+h</t>
  </si>
  <si>
    <t>jktdh; e/; fo|ky;] pdmej</t>
  </si>
  <si>
    <t>mRØfer e/; fo|ky;] gjiqj xaxkjke</t>
  </si>
  <si>
    <t>mRØfer e/; fo|ky;] 'kkgiqj pdqEej</t>
  </si>
  <si>
    <t>mRØfer e/; fo|ky;] ijekuaniqj</t>
  </si>
  <si>
    <t>SSS-62</t>
  </si>
  <si>
    <t>e/; fo|ky;] lqanjiqj [kjkSuk</t>
  </si>
  <si>
    <t>f'kogj</t>
  </si>
  <si>
    <t>e/; fo|ky;] exqjkgk</t>
  </si>
  <si>
    <t>e/; fo|ky;] NrkSuh</t>
  </si>
  <si>
    <t>e/; fo|ky;] eqlgjh</t>
  </si>
  <si>
    <t>e/; fo|ky;] vkSjk</t>
  </si>
  <si>
    <t>e/; fo|ky; cq'kgjk eu</t>
  </si>
  <si>
    <t>eqt¶Qjiqj</t>
  </si>
  <si>
    <t>SSS-59</t>
  </si>
  <si>
    <t>e/; fo|ky;] veukSj</t>
  </si>
  <si>
    <t>e/; fo|ky;] HknbZ</t>
  </si>
  <si>
    <t>e/; fo|ky;] HkjFkqvk</t>
  </si>
  <si>
    <t>e/; fo|ky;] 'kaHkqrk</t>
  </si>
  <si>
    <t>e/; fo|ky;] vkSjkb fgUnh</t>
  </si>
  <si>
    <t>SSS-58</t>
  </si>
  <si>
    <t>e/; fo|ky;] /kqch;kgh jked`".k</t>
  </si>
  <si>
    <t>mRØfer e/; fo|ky;] xkSjhxkok</t>
  </si>
  <si>
    <t>mRØfer e/; fo|ky;] fo".kqiqj clSFkk</t>
  </si>
  <si>
    <t>mRØfer e/; fo|ky;] oklqnso</t>
  </si>
  <si>
    <t>SSS-57</t>
  </si>
  <si>
    <t>e/; fo|ky;] ipMgh</t>
  </si>
  <si>
    <t>e/; fo|ky;] ljeLriqj</t>
  </si>
  <si>
    <t>mRØfer e/; fo|ky;] jfgeiqj jldk mnwZ</t>
  </si>
  <si>
    <t>e/; fo|ky;] gfjiqj d`".k</t>
  </si>
  <si>
    <t>e/; fo|ky;] flejh</t>
  </si>
  <si>
    <t>e/; fo|ky;] eglh</t>
  </si>
  <si>
    <t>e/; fo|ky;] xfu;kjh</t>
  </si>
  <si>
    <t>e/; fo|ky;] eFkqjkiqj] xksoZ/kuiqj</t>
  </si>
  <si>
    <t>mRØfer e/; fo|ky;] egenkiqj cuokjh</t>
  </si>
  <si>
    <t>SSS-55</t>
  </si>
  <si>
    <t>e/; fo|ky;] l[kgjk</t>
  </si>
  <si>
    <t>e/; fo|ky;] lygiqj</t>
  </si>
  <si>
    <t>e/; fo|ky;] jkepUnziqj</t>
  </si>
  <si>
    <t>mRØŒ e/; fo|ky;] eqlgjh QkeZ</t>
  </si>
  <si>
    <t>e/; fo|ky;] izgykniqj</t>
  </si>
  <si>
    <t>e/; fo|ky;] [kcjk</t>
  </si>
  <si>
    <t>e/; fo|ky;] idM+h LekbZy</t>
  </si>
  <si>
    <t>SSS-53</t>
  </si>
  <si>
    <t>e/; fo|ky;] fo|k&gt;kai</t>
  </si>
  <si>
    <t>mRØfer e/; fo|ky;] eq'kgjk ykSru</t>
  </si>
  <si>
    <t>e/; fo|ky;] fVVjk fo'kquiqj</t>
  </si>
  <si>
    <t>e/; fo|ky;] cyqvk</t>
  </si>
  <si>
    <t>SSS-52</t>
  </si>
  <si>
    <t>mRØfer e/; fo|ky;] cFkuk jke</t>
  </si>
  <si>
    <t>mRØfer e/; fo|ky;] xolkjk</t>
  </si>
  <si>
    <t>SSS-51</t>
  </si>
  <si>
    <t>e/; fo|ky;] /kqeuxj</t>
  </si>
  <si>
    <t>e/; fo|ky;] vatukdksV</t>
  </si>
  <si>
    <t>e/; fo|ky;] eksjlaMh</t>
  </si>
  <si>
    <t>SSS-50</t>
  </si>
  <si>
    <t>e/; fo|ky;] flok;iÍh</t>
  </si>
  <si>
    <t>e/; fo|ky;] dksngfj;k</t>
  </si>
  <si>
    <t>e/; fo|ky;] [kfjdk</t>
  </si>
  <si>
    <t>e/; fo|ky;] ed'kqniqj</t>
  </si>
  <si>
    <t>SSS-49</t>
  </si>
  <si>
    <t>e/; fo|ky;] eksfjfuLd mnwZ</t>
  </si>
  <si>
    <t>e/; fo|ky;] flykSV</t>
  </si>
  <si>
    <t>e/; fo|ky;] efjpk</t>
  </si>
  <si>
    <t>e/; fo|ky;] vej[k</t>
  </si>
  <si>
    <t>e/; fo|ky;] fd'kquiqj] e/kqcu</t>
  </si>
  <si>
    <t>e/; fo|ky;] p&lt;+qvk</t>
  </si>
  <si>
    <t>e/; fo|ky;] Qrsgiqj</t>
  </si>
  <si>
    <t>e/; fo|ky;] djepUn jkeiqj cyjk</t>
  </si>
  <si>
    <t>e/; fo|ky;] rsfy;k</t>
  </si>
  <si>
    <t>e/; fo|ky;] caxjk</t>
  </si>
  <si>
    <t>SSS-48</t>
  </si>
  <si>
    <t>mRØfer e/; fo|ky;] jruiqjk</t>
  </si>
  <si>
    <t>mRØfer e/; fo|ky;] dksfB;kiqj</t>
  </si>
  <si>
    <t>SSS-47</t>
  </si>
  <si>
    <t>e/; fo|ky;] ';keiqj Hkkstk</t>
  </si>
  <si>
    <t>e/; fo|ky;] diyiqjk</t>
  </si>
  <si>
    <t>mRØfer e/; fo|ky;] e/kqcu</t>
  </si>
  <si>
    <t>e/; fo|ky;] eqLrQkiqj</t>
  </si>
  <si>
    <t>e/; fo|ky;] cjfj;k</t>
  </si>
  <si>
    <t>SSS-46</t>
  </si>
  <si>
    <t>e/; fo|ky;] vrgj</t>
  </si>
  <si>
    <t>e/; fo|ky;] okftriqj</t>
  </si>
  <si>
    <t>SSS-45</t>
  </si>
  <si>
    <t>e/; fo|ky;] /kjHkjk</t>
  </si>
  <si>
    <t>SSS-44</t>
  </si>
  <si>
    <t>mRØfer e/; fo|ky;] caxjk</t>
  </si>
  <si>
    <t>e/; fo|ky;] jruefu;k</t>
  </si>
  <si>
    <t>e/; fo|ky;] cuxgh</t>
  </si>
  <si>
    <t>mRØfer e/; fo|ky;] ?kksljkek dksBh</t>
  </si>
  <si>
    <t>SSS-43</t>
  </si>
  <si>
    <t>e/; fo|ky;] dksfj;kgh</t>
  </si>
  <si>
    <t>lhrke&lt;+h</t>
  </si>
  <si>
    <t>SSS-42</t>
  </si>
  <si>
    <t>e/; fo|ky;] ejik dpkSj</t>
  </si>
  <si>
    <t>e/; fo|ky;] clgh;k fgUnh</t>
  </si>
  <si>
    <t>SSS-41</t>
  </si>
  <si>
    <t>e/; fo|ky;] ikSlk</t>
  </si>
  <si>
    <t>e/; fo|ky;] nks?kjk</t>
  </si>
  <si>
    <t>e/; fo|ky;] mljfg;k</t>
  </si>
  <si>
    <t>e/; fo|ky;] cqykdhiqj</t>
  </si>
  <si>
    <t>e/; fo|ky;] /kuxsj</t>
  </si>
  <si>
    <t>SSS-39</t>
  </si>
  <si>
    <t>e/; fo|ky;] e/kdkSy</t>
  </si>
  <si>
    <t>e/; fo|ky;] nekeh eB</t>
  </si>
  <si>
    <t>e/; fo|ky;] Mqejk</t>
  </si>
  <si>
    <t>e/; fo|ky;] clsiqj</t>
  </si>
  <si>
    <t>SSS-37</t>
  </si>
  <si>
    <t>e/; fo|ky;] gjiqj cygk</t>
  </si>
  <si>
    <t>e/; fo|ky;] ;equk cjgh</t>
  </si>
  <si>
    <t>e/; fo|ky;] jukSyh</t>
  </si>
  <si>
    <t>e/; fo|ky;] gjcsy</t>
  </si>
  <si>
    <t>e/; fo|ky;] oxkgh</t>
  </si>
  <si>
    <t>e/; fo|ky;] egs'kk 1</t>
  </si>
  <si>
    <t>SSS-35</t>
  </si>
  <si>
    <t>e/; fo|ky;] cudVok</t>
  </si>
  <si>
    <t>if'pe paikj.k</t>
  </si>
  <si>
    <t>SSS-34</t>
  </si>
  <si>
    <t>mRØfer e/; fo|ky;] rudwgk</t>
  </si>
  <si>
    <t>e/; fo|ky;] /kugk</t>
  </si>
  <si>
    <t>SSS-33</t>
  </si>
  <si>
    <t>e/; fo|ky;] flfjfl;k</t>
  </si>
  <si>
    <t>SSS-32</t>
  </si>
  <si>
    <t>e/; fo|ky;] 'ks[kkSuk</t>
  </si>
  <si>
    <t>e/; fo|ky;] flaXkkNkij</t>
  </si>
  <si>
    <t>SSS-31</t>
  </si>
  <si>
    <t>e/; fo|ky;] /kukSth</t>
  </si>
  <si>
    <t>mRØfer e/; fo|ky;] y{ehiqj nqcksfy;k</t>
  </si>
  <si>
    <t>mRØfer e/; fo|ky;] f'kojktiqj</t>
  </si>
  <si>
    <t>e/; fo|ky;] Mcfj;k</t>
  </si>
  <si>
    <t>vkn'kZ e/; fo|ky;] eMqvkgkW</t>
  </si>
  <si>
    <t>mRØfer e/; fo|ky; fl;kjgh</t>
  </si>
  <si>
    <t>SSS-30</t>
  </si>
  <si>
    <t>e/; fo|ky;] pUnzgkW</t>
  </si>
  <si>
    <t>SSS-29</t>
  </si>
  <si>
    <t>mRØfer e/; fo|ky; cyqvk jeiqjok</t>
  </si>
  <si>
    <t>mRØfer e/; fo|ky; Kkuhth dk VksYkk</t>
  </si>
  <si>
    <t>mŒe/; fo|ky;] r/kokuUniqj y[kuh cktkj</t>
  </si>
  <si>
    <t>SSS-28</t>
  </si>
  <si>
    <t>mRØfer e/; fo|ky;] eksgNh lqXxk</t>
  </si>
  <si>
    <t>mRØfer e/; fo|ky; lcs;k dkyk</t>
  </si>
  <si>
    <t>mRØfer e/; fo|ky;] HkjifV;k</t>
  </si>
  <si>
    <t>mRØfer e/; fo|ky;] ghjk ikdM+</t>
  </si>
  <si>
    <t>mRØfer e/; fo|ky;] dksokgk</t>
  </si>
  <si>
    <t>SSS-27</t>
  </si>
  <si>
    <t>mRØfer e/; fo|ky;] nqf/kvok</t>
  </si>
  <si>
    <t>mRØfer e/; fo|ky;] cklksiÍh</t>
  </si>
  <si>
    <t>SSS-26</t>
  </si>
  <si>
    <t>e/; fo|ky;] /kekSjk</t>
  </si>
  <si>
    <t>mRØfer e/; fo|ky;] c[kjh</t>
  </si>
  <si>
    <t>mRØfer e/; fo|ky;] MjkSy</t>
  </si>
  <si>
    <t>mRØfer e/; fo|ky;] fHkfrgjok</t>
  </si>
  <si>
    <t>e/; fo|ky;] gkSnk Mqejk</t>
  </si>
  <si>
    <t>SSS-25</t>
  </si>
  <si>
    <t>e/; fo|ky;] [kSjok</t>
  </si>
  <si>
    <t>e/; fo|ky;] fcugh</t>
  </si>
  <si>
    <t>SSS-24</t>
  </si>
  <si>
    <t>mRØfer e/; fo|ky; pxkSuk</t>
  </si>
  <si>
    <t>e/; fo|ky;] jktiqj enku</t>
  </si>
  <si>
    <t>mRØfer e/; fo|ky;] cuofj;k</t>
  </si>
  <si>
    <t>e/; fo|ky;] euok ijlh</t>
  </si>
  <si>
    <t>SSS-23</t>
  </si>
  <si>
    <t>e/; fo|ky;] lsuqvfj;k</t>
  </si>
  <si>
    <t>mRØfer e/; fo|ky;] ijlk ckcw Vksyk</t>
  </si>
  <si>
    <t>e/; fo|ky;] efB;k o`r cSBfu;k</t>
  </si>
  <si>
    <t>mRØfer e/; fo|ky; cSBfu;k</t>
  </si>
  <si>
    <t>SSS-22</t>
  </si>
  <si>
    <t>mRØfer e/; fo|ky; Mqejh</t>
  </si>
  <si>
    <t>mRØfer e/; fo|ky; tqM+k idM+h</t>
  </si>
  <si>
    <t>e/; fo|ky; cM+xks</t>
  </si>
  <si>
    <t>e/; fo|ky;] eqM+sjk</t>
  </si>
  <si>
    <t>e/; fo|ky;] Hkkoy</t>
  </si>
  <si>
    <t>e/; fo|ky;] chŒ,eŒlhŒ Qqydksy</t>
  </si>
  <si>
    <t>e/; fo|ky;] f'koiqj dkWyuh</t>
  </si>
  <si>
    <t>SSS-21</t>
  </si>
  <si>
    <t>mRØfer e/; fo|ky; ePNjxkoka]</t>
  </si>
  <si>
    <t>e/; fo|ky;] egqvkj</t>
  </si>
  <si>
    <t>mRØfer e/; fo|ky; jeofy;k</t>
  </si>
  <si>
    <t>mRØfer e/; fo|ky;] feJkSSyh</t>
  </si>
  <si>
    <t>e/; fo|ky;] fl/kko</t>
  </si>
  <si>
    <t>mRØfer e/; fo|ky;] ukSruok</t>
  </si>
  <si>
    <t>mRØfer e/; fo|ky; csyok p[kuh</t>
  </si>
  <si>
    <t>e/; fo|ky;] cksjoy</t>
  </si>
  <si>
    <t>e/; fo|ky;] egqvk</t>
  </si>
  <si>
    <t>SSS-20</t>
  </si>
  <si>
    <t>iwohZ paikj.k</t>
  </si>
  <si>
    <t>SSS-19</t>
  </si>
  <si>
    <t>mRØfer e/; fo|ky;] vtxjok fgUnh</t>
  </si>
  <si>
    <t>SSS-18</t>
  </si>
  <si>
    <t>e/; fo|ky;] tksfd;kjh</t>
  </si>
  <si>
    <t>SSS-17</t>
  </si>
  <si>
    <t>e/; fo|ky;] ijlkSuh dksBh</t>
  </si>
  <si>
    <t>e/; fo|ky; Vsolk</t>
  </si>
  <si>
    <t>e/; fo|ky;] fo'kquiqj clar</t>
  </si>
  <si>
    <t>SSS-16</t>
  </si>
  <si>
    <t>e/; fo|ky;] jk;djfj;k</t>
  </si>
  <si>
    <t>SSS-15</t>
  </si>
  <si>
    <t>e/; fo|ky;] Hkokuhiqj cktkj</t>
  </si>
  <si>
    <t>mRØfer e/; fo|ky;] y{ehiqj</t>
  </si>
  <si>
    <t>mRØfer e/; fo|ky;] cjok</t>
  </si>
  <si>
    <t>SSS-14</t>
  </si>
  <si>
    <t>e/; fo|ky;] rsygkjk dyk</t>
  </si>
  <si>
    <t>SSS-13</t>
  </si>
  <si>
    <t>e/; fo|ky;] &gt;[kjk</t>
  </si>
  <si>
    <t>e/; fo|ky;] jeflfj;k¡</t>
  </si>
  <si>
    <t>SSS-12</t>
  </si>
  <si>
    <t>mRØfer e/; fo|ky;] ePNgkW</t>
  </si>
  <si>
    <t>SSS-11</t>
  </si>
  <si>
    <t>e/; fo|ky;] gjkt?kkV</t>
  </si>
  <si>
    <t>SSS-10</t>
  </si>
  <si>
    <t>e/; fo|ky;] e&gt;kSfy;k</t>
  </si>
  <si>
    <t>SSS-9</t>
  </si>
  <si>
    <t>mRØfer e/; fo|ky;] ';keiqj</t>
  </si>
  <si>
    <t>SSS-8</t>
  </si>
  <si>
    <t>mRØfer e/; fo|ky;] gfFk;kgh</t>
  </si>
  <si>
    <t>SSS-7</t>
  </si>
  <si>
    <t>e/; fo|ky;] mTtSu yksfg;kj</t>
  </si>
  <si>
    <t>SSS-6</t>
  </si>
  <si>
    <t>e/; fo|ky;] eqjyk</t>
  </si>
  <si>
    <t>SSS-5</t>
  </si>
  <si>
    <t>e/; fo|ky;] jktsiqj] uoknk</t>
  </si>
  <si>
    <t>SSS-4</t>
  </si>
  <si>
    <t>mRØfer e/; fo|ky;] djfj;k tkxhj</t>
  </si>
  <si>
    <t>e/; fo|ky;] iêh] ¼egkRek½</t>
  </si>
  <si>
    <t>e/; fo|ky;] jketh Vksyk</t>
  </si>
  <si>
    <t>SSS-3</t>
  </si>
  <si>
    <t>mŒe/; fo|kŒ Hkxr Vksyk] eksgCcr Nijk</t>
  </si>
  <si>
    <t>e/; fo|ky;] liêh</t>
  </si>
  <si>
    <t>SSS-2</t>
  </si>
  <si>
    <t>e/; fo|ky;] jkedj.k idM+h</t>
  </si>
  <si>
    <t>mRØfer e/; fo|ky;] cSfj;k</t>
  </si>
  <si>
    <t>mRØfer e/; fo|ky;] [kSjh teqfu;k</t>
  </si>
  <si>
    <t>SSS-1</t>
  </si>
  <si>
    <t>SSS-194</t>
  </si>
  <si>
    <t>njHkaxk</t>
  </si>
  <si>
    <t>e/; fo|ky;] ?ku';keiqj</t>
  </si>
  <si>
    <t>mRØfer e/; fo|ky;] mljh</t>
  </si>
  <si>
    <t>e/; fo|ky;] gjkSyh</t>
  </si>
  <si>
    <t>e/; fo|ky;] vkSjkgh</t>
  </si>
  <si>
    <t>e/; fo|ky;] gfjuxj</t>
  </si>
  <si>
    <t>e/; fo|ky;] ?kksjnkSj</t>
  </si>
  <si>
    <t>e/; fo|ky;] cjxkWo</t>
  </si>
  <si>
    <t>e/; fo|ky;] f'kouxj</t>
  </si>
  <si>
    <t>e/; fo|ky;] vEckfctqfy;k</t>
  </si>
  <si>
    <t>e/; fo|ky;] yngks</t>
  </si>
  <si>
    <t>e/; fo|ky;] lkgks</t>
  </si>
  <si>
    <t>SSS-197</t>
  </si>
  <si>
    <t>mRØfer e/; fo|ky;] jkeiqj</t>
  </si>
  <si>
    <t>SSS-198</t>
  </si>
  <si>
    <t>e/kqcuh</t>
  </si>
  <si>
    <t xml:space="preserve">e/; fo|ky;] fpduk </t>
  </si>
  <si>
    <t xml:space="preserve">mRØfer e/; fo|ky;] dsoVuk </t>
  </si>
  <si>
    <t xml:space="preserve">mRØefr e/; fo|ky;] clqvkjk </t>
  </si>
  <si>
    <t>SSS-199</t>
  </si>
  <si>
    <t xml:space="preserve">e/; fo|ky;] ugjh </t>
  </si>
  <si>
    <t xml:space="preserve">e/; fo|ky;] va/kkjou </t>
  </si>
  <si>
    <t xml:space="preserve">e/; fo|ky;] fldfV;kgh </t>
  </si>
  <si>
    <t>SSS-200</t>
  </si>
  <si>
    <t xml:space="preserve">mRØfer e/; fo|ky;] dqlekj </t>
  </si>
  <si>
    <t xml:space="preserve">e/; fo|ky;] dlek ejkj </t>
  </si>
  <si>
    <t xml:space="preserve">mRØfer e/; fo|ky;] Nijk&lt;+h </t>
  </si>
  <si>
    <t xml:space="preserve">e/; fo|ky;] jlhniqj </t>
  </si>
  <si>
    <t xml:space="preserve">mRØfer e/; fo|ky;] bujok iwjc </t>
  </si>
  <si>
    <t>SSS-201</t>
  </si>
  <si>
    <t xml:space="preserve">e/; fo|ky;] flejk </t>
  </si>
  <si>
    <t xml:space="preserve">e/; fo|ky;] flM+[kfj;k </t>
  </si>
  <si>
    <t xml:space="preserve">e/; fo|ky;] vM+fj;k laxzke </t>
  </si>
  <si>
    <t>SSS-202</t>
  </si>
  <si>
    <t xml:space="preserve">e/; fo|ky;] dqYgfM+;k </t>
  </si>
  <si>
    <t xml:space="preserve">e/; fo|ky;] fodze'ksj </t>
  </si>
  <si>
    <t>mRØfer e/; fo|ky;] cyku'ksjiqjc</t>
  </si>
  <si>
    <t>SSS-203</t>
  </si>
  <si>
    <t xml:space="preserve">mRØfer e/; fo|ky;] dkSvkgk </t>
  </si>
  <si>
    <t xml:space="preserve">mRØfer e/; fo|ky;] pUnu dlsjk </t>
  </si>
  <si>
    <t xml:space="preserve">e/; fo|ky;] xkSluxj </t>
  </si>
  <si>
    <t xml:space="preserve">mRØfer e/; fo|ky;] egFkkSaj </t>
  </si>
  <si>
    <t xml:space="preserve">e/; fo|ky;] ?kksM+cadh </t>
  </si>
  <si>
    <t>SSS-204</t>
  </si>
  <si>
    <t xml:space="preserve">e/; fo|ky;] tjSy </t>
  </si>
  <si>
    <t>SSS-205</t>
  </si>
  <si>
    <t xml:space="preserve">e/; fo|ky;] iks[kjkSuh </t>
  </si>
  <si>
    <t xml:space="preserve">e/; fo|ky;] fcgkjh </t>
  </si>
  <si>
    <t>mRØfer e/; fo|ky;] vkSjk</t>
  </si>
  <si>
    <t xml:space="preserve">mRØfer e/; fo|ky;] dsjck </t>
  </si>
  <si>
    <t>SSS-206</t>
  </si>
  <si>
    <t xml:space="preserve">mRØfer e/; fo|ky;] cdqvk </t>
  </si>
  <si>
    <t xml:space="preserve">e/; fo|ky;] }ky[k </t>
  </si>
  <si>
    <t xml:space="preserve">e/; fo|ky;] Vsaxjkgk </t>
  </si>
  <si>
    <t xml:space="preserve">mRØfer e/; fo|ky;] ijcyiqj </t>
  </si>
  <si>
    <t>SSS-207</t>
  </si>
  <si>
    <t xml:space="preserve">mRØfer e/; fo|ky;] jkeiqj </t>
  </si>
  <si>
    <t>SSS-208</t>
  </si>
  <si>
    <t xml:space="preserve">e/; fo|ky;] HkkSj </t>
  </si>
  <si>
    <t xml:space="preserve">e/; fo|ky;] uogFk </t>
  </si>
  <si>
    <t>SSS-209</t>
  </si>
  <si>
    <t xml:space="preserve">mRØfer e/; fo|ky;] ekM+j </t>
  </si>
  <si>
    <t xml:space="preserve">e/; fo|ky;] cfy;k </t>
  </si>
  <si>
    <t xml:space="preserve">e/; fo|ky;] btjk </t>
  </si>
  <si>
    <t xml:space="preserve">mRØfer e/; fo|ky;] uhek </t>
  </si>
  <si>
    <t xml:space="preserve">mRØfer e/; fo|ky;] jgh iwjc </t>
  </si>
  <si>
    <t xml:space="preserve">e/; fo|ky;] lqxkSuk iks[kj v0tk0 </t>
  </si>
  <si>
    <t xml:space="preserve">e/; fo|ky;] flejh </t>
  </si>
  <si>
    <t xml:space="preserve">mRØfer e/; fo|ky;] cM+gkjk </t>
  </si>
  <si>
    <t xml:space="preserve">e/; fo|ky;] tgjeksgjk </t>
  </si>
  <si>
    <t>mRØfer e/; fo|ky;] jk/kksiqj</t>
  </si>
  <si>
    <t>e/; fo|ky;] vekStk</t>
  </si>
  <si>
    <t>e/; fo|ky;] egFkkSj [kqnZ</t>
  </si>
  <si>
    <t>e/; fo|ky;] fltkSfy;k] xksB</t>
  </si>
  <si>
    <t>SSS-212</t>
  </si>
  <si>
    <t xml:space="preserve">e/; fo|ky;] dqok&lt;+ </t>
  </si>
  <si>
    <t>SSS-213</t>
  </si>
  <si>
    <t xml:space="preserve">e/; fo|ky;] enuiêh </t>
  </si>
  <si>
    <t>SSS-214</t>
  </si>
  <si>
    <t xml:space="preserve">e/; fo|ky;] HkjQksM+h </t>
  </si>
  <si>
    <t xml:space="preserve">e/; fo|ky;] ujsUnziqj </t>
  </si>
  <si>
    <t xml:space="preserve">mRØfer e/; fo|ky;] dfj;kSr </t>
  </si>
  <si>
    <t xml:space="preserve">mRØfer e/; fo|ky;] ujgh </t>
  </si>
  <si>
    <t xml:space="preserve">e/; fo|ky;] csygh dpujok </t>
  </si>
  <si>
    <t xml:space="preserve">mRØfer e/; fo|ky;] dqjhou </t>
  </si>
  <si>
    <t xml:space="preserve">mRØfer e/; fo|ky;] Fk:vkjh </t>
  </si>
  <si>
    <t>SSS-215</t>
  </si>
  <si>
    <t>e/; fo|ky;] ,dgjh</t>
  </si>
  <si>
    <t xml:space="preserve">mRØfer e/; fo|ky;] Hkxorhiqj </t>
  </si>
  <si>
    <t xml:space="preserve">e/; fo|ky;] dqej[kr </t>
  </si>
  <si>
    <t xml:space="preserve">e/; fo|ky;] fla/ki ijlkgh </t>
  </si>
  <si>
    <t>SSS-216</t>
  </si>
  <si>
    <t>leLrhiqj</t>
  </si>
  <si>
    <t>mRØfer e/; fo|ky;] elhuk</t>
  </si>
  <si>
    <t>mRØfer e/; fo|ky;] cFkukgk</t>
  </si>
  <si>
    <t>e/; fo|ky;] Hkkuiqj</t>
  </si>
  <si>
    <t>SSS-217</t>
  </si>
  <si>
    <t>mRØfer e/; fo|ky;] /kksyh;kgh</t>
  </si>
  <si>
    <t>SSS-218</t>
  </si>
  <si>
    <t>e/; fo|ky; /keZiqj cans</t>
  </si>
  <si>
    <t>SSS-219</t>
  </si>
  <si>
    <t>mRØfer e/; fo|ky;] tUnkgk</t>
  </si>
  <si>
    <t>SSS-220</t>
  </si>
  <si>
    <t>mRØfer e/; fo|ky;] ijgV</t>
  </si>
  <si>
    <t>mRØfer e/; fo|ky;] uhjiqj Hkjfj;k</t>
  </si>
  <si>
    <t>SSS-221</t>
  </si>
  <si>
    <t>vkn'kZ jktdh; e/; fo|ky;] dkaWpk</t>
  </si>
  <si>
    <t>mRØfer e/; fo|ky;] lksBxkek</t>
  </si>
  <si>
    <t>SSS-222</t>
  </si>
  <si>
    <t>e/; fo|ky;] dY;k.kiqj</t>
  </si>
  <si>
    <t>SSS-223</t>
  </si>
  <si>
    <t>mRØfer e/; fo|ky;] nso?kk</t>
  </si>
  <si>
    <t>mRØfer e/; fo|ky;] gluiqj</t>
  </si>
  <si>
    <t>SSS-224</t>
  </si>
  <si>
    <t>mRØfer e/; fo|ky;] xksfoUniqj</t>
  </si>
  <si>
    <t>mRØfer e/; fo|ky;] egqyh</t>
  </si>
  <si>
    <t>e/; fo|ky;] iapxkek</t>
  </si>
  <si>
    <t>mRØfer e/; fo|ky;] HkVksVj</t>
  </si>
  <si>
    <t>mRØfer e/; fo|ky;] ihV/kknksHkh</t>
  </si>
  <si>
    <t>SSS-226</t>
  </si>
  <si>
    <t>e/; fo|ky;] 'kaHkqiêh</t>
  </si>
  <si>
    <t>mRØfer e/; fo|ky;] ckftriqj</t>
  </si>
  <si>
    <t>e/; fo|ky; /kwjy[k</t>
  </si>
  <si>
    <t>mRØfer e/; fo|ky;] flykSV</t>
  </si>
  <si>
    <t>SSS-227</t>
  </si>
  <si>
    <t>mRØfer e/; fo|ky;] jlyiqj</t>
  </si>
  <si>
    <t>jktdh; e/; fo|ky;] vf[r;kjiqj</t>
  </si>
  <si>
    <t>mRØfer e/; fo|ky;] ukSvkpd</t>
  </si>
  <si>
    <t>SSS-228</t>
  </si>
  <si>
    <t>mRØfer e/; fo|ky;] ijksfj;k</t>
  </si>
  <si>
    <t>SSS-229</t>
  </si>
  <si>
    <t>mRØfer e/; fo|ky;] gtiqjok</t>
  </si>
  <si>
    <t>SSS-331</t>
  </si>
  <si>
    <t>lkj.k</t>
  </si>
  <si>
    <t>e/; fo|ky;] dksBs;kW</t>
  </si>
  <si>
    <t>e/; fo|ky;] vuoy</t>
  </si>
  <si>
    <t>SSS-332</t>
  </si>
  <si>
    <t>e/; fo|ky;] clk&lt;+h</t>
  </si>
  <si>
    <t>mRØfer e/; fo|ky;] me/kk</t>
  </si>
  <si>
    <t>dU;k e/; fo|ky;] 'ksjiqj</t>
  </si>
  <si>
    <t>mRØfer e/; fo|ky;] mn;iqjk</t>
  </si>
  <si>
    <t>mRØfer e/; fo|ky;] cyou Vksyk</t>
  </si>
  <si>
    <t>SSS-333</t>
  </si>
  <si>
    <t>e/; fo|ky;] gjiqj Qfjnu</t>
  </si>
  <si>
    <t>e/; fo|ky;] ljS;k clar</t>
  </si>
  <si>
    <t>SSS-334</t>
  </si>
  <si>
    <t>mRØfer e/; fo|ky;] ukSru</t>
  </si>
  <si>
    <t>SSS-335</t>
  </si>
  <si>
    <t>mRØfer e/; fo|ky;] djgh</t>
  </si>
  <si>
    <t>mRØfer e/; fo|ky;] fiiM+k</t>
  </si>
  <si>
    <t>SSS-336</t>
  </si>
  <si>
    <t>e/; fo|ky;] fllokW</t>
  </si>
  <si>
    <t>SSS-337</t>
  </si>
  <si>
    <t>e/; fo|ky;] HksYnh</t>
  </si>
  <si>
    <t>SSS-338</t>
  </si>
  <si>
    <t>e/; fo|ky;] eqckjdiqj</t>
  </si>
  <si>
    <t>SSS-339</t>
  </si>
  <si>
    <t>e/; fo|ky;] xaMkeu</t>
  </si>
  <si>
    <t>SSS-340</t>
  </si>
  <si>
    <t>lhoku</t>
  </si>
  <si>
    <t>mRØfer e/; fo|ky;] MVokW</t>
  </si>
  <si>
    <t>SSS-341</t>
  </si>
  <si>
    <t>xksikyxat</t>
  </si>
  <si>
    <t>e/; fo|ky;] /kjgjk esyk</t>
  </si>
  <si>
    <t>mRØfer e/; fo|ky;] idM+h Mhg</t>
  </si>
  <si>
    <t>e/; fo|ky;] jlkSrh</t>
  </si>
  <si>
    <t>SSS-342</t>
  </si>
  <si>
    <t>e/; fo|ky;] rsfy;k ckW/k</t>
  </si>
  <si>
    <t>mRØfer e/; fo|ky;] e/kq ljs;k</t>
  </si>
  <si>
    <t>SSS-343</t>
  </si>
  <si>
    <t>mRØfer e/; fo|ky;] lksucjlk</t>
  </si>
  <si>
    <t>SSS-344</t>
  </si>
  <si>
    <t>mRØfer e/; fo|ky;] osylM</t>
  </si>
  <si>
    <t>mRØfer e/; fo|ky;] [ktqfj;k ckyd</t>
  </si>
  <si>
    <t>e/; fo|ky;] ekMuiqj</t>
  </si>
  <si>
    <t>mRØfer e/; fo|ky;] usmjh</t>
  </si>
  <si>
    <t>SSS-345</t>
  </si>
  <si>
    <t>e/; fo|ky;] dqlgkW</t>
  </si>
  <si>
    <t>mRØfer e/; fo|ky;] egjknsmj</t>
  </si>
  <si>
    <t>e/; fo|ky;] ftxuk nwcs</t>
  </si>
  <si>
    <t>e/; fo|ky;] fllbZ</t>
  </si>
  <si>
    <t>e/; fo|ky;] ykehpkSj</t>
  </si>
  <si>
    <t>e/; fo|ky;] oudVk tkxhjnkjh</t>
  </si>
  <si>
    <t>SSS-346</t>
  </si>
  <si>
    <t>mRØfer e/; fo|ky;] oq/klh</t>
  </si>
  <si>
    <t>mRØfer e/; fo|ky;] cqfp;k</t>
  </si>
  <si>
    <t>e/; fo|ky;] &gt;&gt;okW</t>
  </si>
  <si>
    <t>SSS-347</t>
  </si>
  <si>
    <t>mRØfer e/; fo|ky;] calrNkijk</t>
  </si>
  <si>
    <t>mRØfer e/; fo|ky;] eMok</t>
  </si>
  <si>
    <t>SSS-348</t>
  </si>
  <si>
    <t>mRØfer e/; fo|ky;] HkkstNkij</t>
  </si>
  <si>
    <t>e/; fo|ky;] fo'kEHkjiqj</t>
  </si>
  <si>
    <t>mRØfer e/; fo|ky;] o`rHkkeh Vksyk</t>
  </si>
  <si>
    <t>SSS-349</t>
  </si>
  <si>
    <t>mRØfer e/; fo|ky;] ekfudiqj dU;k</t>
  </si>
  <si>
    <t>mRØfer e/; fo|ky;] [kSjfV;k jke uxj</t>
  </si>
  <si>
    <t>SSS-350</t>
  </si>
  <si>
    <t>e/; fo|ky;] lsejko</t>
  </si>
  <si>
    <t>e/; fo|ky;] pSuiqj</t>
  </si>
  <si>
    <t>SSS-351</t>
  </si>
  <si>
    <t>mRØfer e/; fo|ky;] exgkW</t>
  </si>
  <si>
    <t>e/; fo|ky;] ekMhiqj</t>
  </si>
  <si>
    <t>mRØfer e/; fo|ky;] laxzkeiqj xksiky</t>
  </si>
  <si>
    <t>SSS-352</t>
  </si>
  <si>
    <t>mRØfer e/; fo|ky;] eqMk edlwniqj</t>
  </si>
  <si>
    <t>SSS-353</t>
  </si>
  <si>
    <t>mRØfer e/; fo|ky;] fiijgh</t>
  </si>
  <si>
    <t>SSS-354</t>
  </si>
  <si>
    <t>e/; fo|ky;] lqvjgkW gadkjiqj</t>
  </si>
  <si>
    <t>Baba Hans Construction Pvt. Ltd.</t>
  </si>
  <si>
    <t xml:space="preserve"> Nalanda, Bihar </t>
  </si>
  <si>
    <t>Mumurabad, Nalanda</t>
  </si>
  <si>
    <t>Prem Kumar Sinha</t>
  </si>
  <si>
    <t>Maheshpur, Nalanda</t>
  </si>
  <si>
    <t>Patna-25</t>
  </si>
  <si>
    <t>Nalanda</t>
  </si>
  <si>
    <t>Pappu Singh</t>
  </si>
  <si>
    <t>Bihar Sharif, Patna</t>
  </si>
  <si>
    <t>Pinku Kumari</t>
  </si>
  <si>
    <t xml:space="preserve"> Canal Road, Patna Mob# 9430407767 </t>
  </si>
  <si>
    <t>fcgVk</t>
  </si>
  <si>
    <t>nkukiqj</t>
  </si>
  <si>
    <t>bLykeiqj</t>
  </si>
  <si>
    <t>fcgkj</t>
  </si>
  <si>
    <t>fcgkj'kjhQ</t>
  </si>
  <si>
    <t>fgylk</t>
  </si>
  <si>
    <t>flyko</t>
  </si>
  <si>
    <t>fxfj;d</t>
  </si>
  <si>
    <t>gjukSr</t>
  </si>
  <si>
    <t>ijoyiqj</t>
  </si>
  <si>
    <t>jgqbZ</t>
  </si>
  <si>
    <t>ljesjk</t>
  </si>
  <si>
    <t>uwjljk;</t>
  </si>
  <si>
    <t>vLFkkok¡</t>
  </si>
  <si>
    <t>cM+gjk</t>
  </si>
  <si>
    <t>fcfg;kW</t>
  </si>
  <si>
    <t>ihjks</t>
  </si>
  <si>
    <t>lans'k</t>
  </si>
  <si>
    <t>lkgiqj</t>
  </si>
  <si>
    <t>mnoUruxj</t>
  </si>
  <si>
    <t>rjkjh</t>
  </si>
  <si>
    <t>txnh'kiqj</t>
  </si>
  <si>
    <t>vkjk</t>
  </si>
  <si>
    <t>djxgj</t>
  </si>
  <si>
    <t>dkspl</t>
  </si>
  <si>
    <t>f'kolkxj</t>
  </si>
  <si>
    <t>fMgjh</t>
  </si>
  <si>
    <t>fnukjk</t>
  </si>
  <si>
    <t>frykSFkq</t>
  </si>
  <si>
    <t>frykSFkw</t>
  </si>
  <si>
    <t>Lkklkjke</t>
  </si>
  <si>
    <t>lklkjke</t>
  </si>
  <si>
    <t>psukjh</t>
  </si>
  <si>
    <t>uks[kk</t>
  </si>
  <si>
    <t>ukSgêk</t>
  </si>
  <si>
    <t>vdks&lt;+hxksyk</t>
  </si>
  <si>
    <t>bVk&lt;+h</t>
  </si>
  <si>
    <t>czãiqj</t>
  </si>
  <si>
    <t>flejh</t>
  </si>
  <si>
    <t>jktiqj</t>
  </si>
  <si>
    <t>pkSlk</t>
  </si>
  <si>
    <t>ukokuxj</t>
  </si>
  <si>
    <t>eksgfu;ka</t>
  </si>
  <si>
    <t>HkHkqvk</t>
  </si>
  <si>
    <t>Hkxokuiqj</t>
  </si>
  <si>
    <t>nwxkZorh</t>
  </si>
  <si>
    <t>pkWan</t>
  </si>
  <si>
    <t>pSuiqj</t>
  </si>
  <si>
    <t>v/kkSjk</t>
  </si>
  <si>
    <t>Uday Nath Dubey,Pahari Tola,Ranchi</t>
  </si>
  <si>
    <t>Anil Ray,Rohtas</t>
  </si>
  <si>
    <t>Chandra Bhushan Roy,Kaimur</t>
  </si>
  <si>
    <t>M/S Shree Jogmaya Infrastrunture Co. Pvt. Ltd,Sasaram.Bihar</t>
  </si>
  <si>
    <t>Krishna,Ganeshpur,Rohtas</t>
  </si>
  <si>
    <t>Maa Pragati ConstructionCo-Ramanand Singh,Rohtas</t>
  </si>
  <si>
    <t>M/S Manoj Singh,Rohtas</t>
  </si>
  <si>
    <t>Sidheshwar Singh,Rohtas,Bihar</t>
  </si>
  <si>
    <t>Bablu Kumar Singh Ram Jee chak,Patna</t>
  </si>
  <si>
    <t>Sharda Construction,sri Kung,Patna</t>
  </si>
  <si>
    <t>Ranjan kumar Singh,Civil Lines,buxer,Bihar</t>
  </si>
  <si>
    <t>M/S Darshita Buildres and Developers pvt. Ltd,Kaimur,Bhabua</t>
  </si>
  <si>
    <t>Krishna pratap Singh,Ramgarh,kaimur-9801133880</t>
  </si>
  <si>
    <t>M/S Aditya Construction,Govindpur,Buxer</t>
  </si>
  <si>
    <t>M/S  Ashtbhuja Construction,Kanchanapur,rohtas</t>
  </si>
  <si>
    <t>Nav Nirman Construction,bhabhua,Kaimur</t>
  </si>
  <si>
    <t>Ajay kumar Singh,Bhabua,Kaimur</t>
  </si>
  <si>
    <t>Baba vishwannath construction,Nowan,Kaimur</t>
  </si>
  <si>
    <t>M/S Gupta dham Construction,Kaimur,bhabhua</t>
  </si>
  <si>
    <t>Ajay Kumar Singh , Bhabua,Kaimur</t>
  </si>
  <si>
    <t>Krishandeo prasad</t>
  </si>
  <si>
    <t>Raj Kumar Singh Raja Construction Pvt. Ltd.</t>
  </si>
  <si>
    <t>M/S Rama Construction</t>
  </si>
  <si>
    <t>Vikash Kumar Singh</t>
  </si>
  <si>
    <t xml:space="preserve">Budha Infrastructure Pvt. Ltd </t>
  </si>
  <si>
    <t>M/S Uma Shankar &amp; Company</t>
  </si>
  <si>
    <t>Budha Infrastructure Pvt. Ltd.</t>
  </si>
  <si>
    <t>Bhawani Buidcon &amp; Project Pvt. Ltd.</t>
  </si>
  <si>
    <t>Sudarshan Mahato</t>
  </si>
  <si>
    <t>Manoj Kumar</t>
  </si>
  <si>
    <t>M/S Kalaratri Associates</t>
  </si>
  <si>
    <t>Ashok Kumar</t>
  </si>
  <si>
    <t>Aunta, Patna</t>
  </si>
  <si>
    <t>Patna-26</t>
  </si>
  <si>
    <t>Patna</t>
  </si>
  <si>
    <t>Naya Gaon, Patna</t>
  </si>
  <si>
    <t xml:space="preserve"> Hanuman Nagar, Patna</t>
  </si>
  <si>
    <t xml:space="preserve"> C/o Sanjay Kumar Singh, Patna</t>
  </si>
  <si>
    <t>Jagdishpur, Ara</t>
  </si>
  <si>
    <t>Bhojpur</t>
  </si>
  <si>
    <t>Nawada, Bhojpur</t>
  </si>
  <si>
    <t>Jokta, Bhojpur</t>
  </si>
  <si>
    <t>Pawar,Ara</t>
  </si>
  <si>
    <t>Sadhu Saran Singh</t>
  </si>
  <si>
    <t>Sudarshan Mahto</t>
  </si>
  <si>
    <t>,Jagdishpur,Ara</t>
  </si>
  <si>
    <t>Janardan Yadav</t>
  </si>
  <si>
    <t>,Agarsanda,Bhojpur</t>
  </si>
  <si>
    <t>Koilwar,Ara</t>
  </si>
  <si>
    <t>Vikash Kumar</t>
  </si>
  <si>
    <t xml:space="preserve">M/S Shree Jogmaya Infrastructure Co. Pvt. Ltd. </t>
  </si>
  <si>
    <t>,Sasaram,Bihar</t>
  </si>
  <si>
    <t>bekexat</t>
  </si>
  <si>
    <t>cFkkuh</t>
  </si>
  <si>
    <t>ckads ctkj</t>
  </si>
  <si>
    <t>ckds ctkj</t>
  </si>
  <si>
    <t>ckjkpV~Vh</t>
  </si>
  <si>
    <t>cks/kx;k</t>
  </si>
  <si>
    <t>cthjxat</t>
  </si>
  <si>
    <t>eksguiqj</t>
  </si>
  <si>
    <t>ekuiqj</t>
  </si>
  <si>
    <t>f[ktjljk;</t>
  </si>
  <si>
    <t>'ks[k?kkVh</t>
  </si>
  <si>
    <t>Mqefj;k</t>
  </si>
  <si>
    <t>Qrsgiqj</t>
  </si>
  <si>
    <t>uxj</t>
  </si>
  <si>
    <t>vkel</t>
  </si>
  <si>
    <t>Vsdkjh</t>
  </si>
  <si>
    <t>VudqIik</t>
  </si>
  <si>
    <t>xq:vk</t>
  </si>
  <si>
    <t>esLdkSj</t>
  </si>
  <si>
    <t>fglqvk</t>
  </si>
  <si>
    <t>fljnyk</t>
  </si>
  <si>
    <t>idjhcjkok¡</t>
  </si>
  <si>
    <t>jksg</t>
  </si>
  <si>
    <t>jtkSyh</t>
  </si>
  <si>
    <t>ujgV</t>
  </si>
  <si>
    <t>vdcjiqj</t>
  </si>
  <si>
    <t>xksfoUniqj</t>
  </si>
  <si>
    <t>djih</t>
  </si>
  <si>
    <t>dysj</t>
  </si>
  <si>
    <t>dqFkkZ</t>
  </si>
  <si>
    <t>lksuHknz oa'kh lw;Ziqj</t>
  </si>
  <si>
    <t>ck:.k</t>
  </si>
  <si>
    <t>dqVqEck</t>
  </si>
  <si>
    <t>jQhxat</t>
  </si>
  <si>
    <t>nso</t>
  </si>
  <si>
    <t>uchuxj</t>
  </si>
  <si>
    <t>xksg</t>
  </si>
  <si>
    <t>dkdks</t>
  </si>
  <si>
    <t>e[knqeiqj</t>
  </si>
  <si>
    <t>eksnuxat</t>
  </si>
  <si>
    <t>gqyklxat</t>
  </si>
  <si>
    <t>jruh</t>
  </si>
  <si>
    <t>Keol Construction</t>
  </si>
  <si>
    <t>M/s Maa KamaKhya</t>
  </si>
  <si>
    <t>Satyendra Kumar Consyruction,Patna</t>
  </si>
  <si>
    <t>Bhole Shankar Construction pvt Ltd,aurangabad</t>
  </si>
  <si>
    <t>M/S Uma Shankar &amp; Co,Patna-7</t>
  </si>
  <si>
    <t>M/s shree krishna Engineering Works,Jehanabad</t>
  </si>
  <si>
    <t>Mata Di Construction</t>
  </si>
  <si>
    <t>C/o- Rina Devi, faya</t>
  </si>
  <si>
    <t>Roy Engineers</t>
  </si>
  <si>
    <t>Danapur</t>
  </si>
  <si>
    <t>Sanju kuamri</t>
  </si>
  <si>
    <t>Gaya</t>
  </si>
  <si>
    <t>M/s om Shakti Construction</t>
  </si>
  <si>
    <t>M/s Sidhnath Construction</t>
  </si>
  <si>
    <t>Satish Kusum Raj</t>
  </si>
  <si>
    <t>Jai Kumar</t>
  </si>
  <si>
    <t>M/s Sidhnath Consdtruction</t>
  </si>
  <si>
    <t>M/s Om Shakti Construction</t>
  </si>
  <si>
    <t>Anil Kumar</t>
  </si>
  <si>
    <t>MD. Rais Khan</t>
  </si>
  <si>
    <t>Nawada</t>
  </si>
  <si>
    <t>Ramesh Kumar</t>
  </si>
  <si>
    <t>M/S Shiv Shakti Construction</t>
  </si>
  <si>
    <t>Dhirendra prasad</t>
  </si>
  <si>
    <t>Arbind Prasad</t>
  </si>
  <si>
    <t>Sheikhpura</t>
  </si>
  <si>
    <t>Raj kumar Singh raja ConstructionPvt Ltd</t>
  </si>
  <si>
    <t>Kaushlendra Kumar</t>
  </si>
  <si>
    <t>Jehanabad</t>
  </si>
  <si>
    <t>Agency Address and Mobile No</t>
  </si>
  <si>
    <t>Narendra Yadav</t>
  </si>
  <si>
    <t>Arvind Kumar Singh</t>
  </si>
  <si>
    <t>Aurangabad</t>
  </si>
  <si>
    <t>Maa Sharda Construction</t>
  </si>
  <si>
    <t>New area, Aurangabad</t>
  </si>
  <si>
    <t>M/s Darshita Builders &amp; Developers Pvt Ltd.</t>
  </si>
  <si>
    <t>Bhabua-9973920426</t>
  </si>
  <si>
    <t>M/s Hari Om Construction</t>
  </si>
  <si>
    <t>Baba bateshwar Construction Pvt.Ltd,Bhagalpur</t>
  </si>
  <si>
    <t>Shyam Sundar Yadav,Banka</t>
  </si>
  <si>
    <t>Sudhir Prasad, Jamui</t>
  </si>
  <si>
    <t>Rajesh kumar Singh,Jamui</t>
  </si>
  <si>
    <t>M/s Tribhuwan prasad Singh &amp; Co,Jamui</t>
  </si>
  <si>
    <t>Daya Nand singh, 3-lp-2, Barari</t>
  </si>
  <si>
    <t>M/S Sai Highway &amp; Builders pvt ltd, Patna</t>
  </si>
  <si>
    <t>Dharmendra Kumar Choudhary, Bhagalpur</t>
  </si>
  <si>
    <t>M/S Daya Ram Singh, Begusarai</t>
  </si>
  <si>
    <t>Karnawati Builders Pvt. Ltd, Samastipur</t>
  </si>
  <si>
    <t>Lalan Kumar Radha Rani Sinha road, Bhagalpur</t>
  </si>
  <si>
    <t>Dilendra Prasad Singh, jamui</t>
  </si>
  <si>
    <t>M/s Satya Narayan singh, deoghar</t>
  </si>
  <si>
    <t>Amarpur Construction Co. Pvt. Ltd, Banka</t>
  </si>
  <si>
    <t>[kjhd</t>
  </si>
  <si>
    <t>bLekbZyiqj</t>
  </si>
  <si>
    <t>dgyxkao</t>
  </si>
  <si>
    <t>fcgiqj</t>
  </si>
  <si>
    <t>ihjiSarh</t>
  </si>
  <si>
    <t>jaxjk pkSd</t>
  </si>
  <si>
    <t xml:space="preserve"> 'kkgdqaM</t>
  </si>
  <si>
    <t>lckSj</t>
  </si>
  <si>
    <t>lUgkSyk</t>
  </si>
  <si>
    <t>ukFkuxj</t>
  </si>
  <si>
    <t>ukjk;.kiqj</t>
  </si>
  <si>
    <t>uoxfN;k</t>
  </si>
  <si>
    <t>xksikyiqj</t>
  </si>
  <si>
    <t>xksjkMhg</t>
  </si>
  <si>
    <t>/kkSjS;k</t>
  </si>
  <si>
    <t>ckjkgkV</t>
  </si>
  <si>
    <t>ckSalh</t>
  </si>
  <si>
    <t>csygj</t>
  </si>
  <si>
    <t>dVksfj;k</t>
  </si>
  <si>
    <t>jtkSu</t>
  </si>
  <si>
    <t>QqYyhMwej</t>
  </si>
  <si>
    <t>vejiqj</t>
  </si>
  <si>
    <t>pkSFke</t>
  </si>
  <si>
    <t>ekulh</t>
  </si>
  <si>
    <t>csynkSj</t>
  </si>
  <si>
    <t>y{ehiqj</t>
  </si>
  <si>
    <t>pdkbZ</t>
  </si>
  <si>
    <t>fldUnjk</t>
  </si>
  <si>
    <t>cjgV</t>
  </si>
  <si>
    <t>&gt;k&gt;k</t>
  </si>
  <si>
    <t>[kSjk</t>
  </si>
  <si>
    <t>pkuu</t>
  </si>
  <si>
    <t>lw;Zx&lt;+k dtjk f'k{kkapy</t>
  </si>
  <si>
    <t>cM+fg;k</t>
  </si>
  <si>
    <t>x&lt;+iqjk</t>
  </si>
  <si>
    <t>ukodksBh</t>
  </si>
  <si>
    <t>rs?kM+k</t>
  </si>
  <si>
    <t>MaMkjh</t>
  </si>
  <si>
    <t>lkgsciqj deky</t>
  </si>
  <si>
    <t>efVgkuh</t>
  </si>
  <si>
    <t xml:space="preserve">csxwljk; </t>
  </si>
  <si>
    <t>cjkSuh</t>
  </si>
  <si>
    <t>c[kjh</t>
  </si>
  <si>
    <t>[kksnkoUriqqj</t>
  </si>
  <si>
    <t xml:space="preserve"> 'ks[kiqjk</t>
  </si>
  <si>
    <t>psojk</t>
  </si>
  <si>
    <t>vfj;kjh</t>
  </si>
  <si>
    <t>VsfV;kcEcj</t>
  </si>
  <si>
    <t>vljxat</t>
  </si>
  <si>
    <t>tekyiqj</t>
  </si>
  <si>
    <t>rkjkiqj</t>
  </si>
  <si>
    <t>laxzkeiqj</t>
  </si>
  <si>
    <t>gŒ [kM+xiqj</t>
  </si>
  <si>
    <t>Rajesh kumar Singh Sikandara,Jamui</t>
  </si>
  <si>
    <t>Rajendra Kumar</t>
  </si>
  <si>
    <t>Puja Kumari</t>
  </si>
  <si>
    <t>Anil Kumar Singh</t>
  </si>
  <si>
    <t>Anil Kumar Singh,Sheikhpura</t>
  </si>
  <si>
    <t>Ashok Kumar ,Sheikhpura</t>
  </si>
  <si>
    <t>M/S Balram Kumar</t>
  </si>
  <si>
    <t>M/S BalramKumar</t>
  </si>
  <si>
    <t>Budha infrastructure Pvt. Ltd.</t>
  </si>
  <si>
    <t>M/s Daya Ram singh</t>
  </si>
  <si>
    <t>Saheb Singh Construction</t>
  </si>
  <si>
    <t>M/S Brij Deo Singh, Begusarai</t>
  </si>
  <si>
    <t>M/S Imperial Foundation Pvt.Ltd. Kankarbag</t>
  </si>
  <si>
    <t>M/S Chandra Shekhar Singh &amp; Co.Bihat,Begusarai</t>
  </si>
  <si>
    <t>M/Raja Enterprises &amp; Co.,Begusarai</t>
  </si>
  <si>
    <t>M/S Satyanarayan Singh, Deoghar</t>
  </si>
  <si>
    <t>Sudhir Prasad,Jamui</t>
  </si>
  <si>
    <t>M/S tribhuwan Prasad Singh,Jamui</t>
  </si>
  <si>
    <t>Krishna Kumar Singh, khagaria</t>
  </si>
  <si>
    <t>Puja kumari,Munger</t>
  </si>
  <si>
    <t>Ravi Bhushan Singh, Alawaalpur</t>
  </si>
  <si>
    <t>M/S Tribhuwan Prasad Singh, Jamui</t>
  </si>
  <si>
    <t>Dilendra Prasad Singh, Jamui</t>
  </si>
  <si>
    <t>Rajesh Kumar Singh, Jamui</t>
  </si>
  <si>
    <t>fd'kuiqj</t>
  </si>
  <si>
    <t>,dek</t>
  </si>
  <si>
    <t>XokyikM+k</t>
  </si>
  <si>
    <t>dqekj[kaM</t>
  </si>
  <si>
    <t>cuek bVgjh</t>
  </si>
  <si>
    <t>dgjk</t>
  </si>
  <si>
    <t>efg"kh</t>
  </si>
  <si>
    <t>flejh c[fr;kjiqj</t>
  </si>
  <si>
    <t>irj?kV</t>
  </si>
  <si>
    <t>lksuo"kkZ</t>
  </si>
  <si>
    <t>lrj dVS;k</t>
  </si>
  <si>
    <t>ly[kqvk</t>
  </si>
  <si>
    <t>uogêk</t>
  </si>
  <si>
    <t xml:space="preserve">clariqj </t>
  </si>
  <si>
    <t>çrkixat</t>
  </si>
  <si>
    <t>f=os.khxat</t>
  </si>
  <si>
    <t>fiijk</t>
  </si>
  <si>
    <t>jk?kksiqj</t>
  </si>
  <si>
    <t>ljk;x&lt;+</t>
  </si>
  <si>
    <t>ljk;x&lt;+&amp;HkifV;kgh</t>
  </si>
  <si>
    <t>Nkrkiqj</t>
  </si>
  <si>
    <t>eqjyhxat</t>
  </si>
  <si>
    <t>fcgkjhxat</t>
  </si>
  <si>
    <t>flags'oj</t>
  </si>
  <si>
    <t>mnkfd'kquxat</t>
  </si>
  <si>
    <t>vkyeuxj</t>
  </si>
  <si>
    <t>M/s Krishna Construction,Saharsa</t>
  </si>
  <si>
    <t>M/S Sri Krishna Construction.Co.,C/Osudhila Swami Sdan,Gopalgang</t>
  </si>
  <si>
    <t>Dhiraj Kumar agarwal,Supaul</t>
  </si>
  <si>
    <t>Madan Kumar Singh,Supaul</t>
  </si>
  <si>
    <t>M/s Durga Pratap Singh,Kidwaipuri,Patna</t>
  </si>
  <si>
    <t>Kailash Prasad ydav,Supaul</t>
  </si>
  <si>
    <t>Ashok Kumar,Saharsa</t>
  </si>
  <si>
    <t>M/S alam Construction works &amp; Company, Madhepura</t>
  </si>
  <si>
    <t>Avaneesh Enterprises, Ghaziabad</t>
  </si>
  <si>
    <t>/kenkgk</t>
  </si>
  <si>
    <t>chŒ dksBh</t>
  </si>
  <si>
    <t>cueu[kh</t>
  </si>
  <si>
    <t>iwf.kZ;k¡ iwoZ</t>
  </si>
  <si>
    <t>Jhuxj</t>
  </si>
  <si>
    <t>dqlkZdkaVk</t>
  </si>
  <si>
    <t>fldVh</t>
  </si>
  <si>
    <t>Hkjxkek</t>
  </si>
  <si>
    <t>iyklh</t>
  </si>
  <si>
    <t>jkuhxat</t>
  </si>
  <si>
    <t>Qkjfclxat</t>
  </si>
  <si>
    <t>tksdhgkV</t>
  </si>
  <si>
    <t>ujirxat</t>
  </si>
  <si>
    <t>leSyh</t>
  </si>
  <si>
    <t>dqlSyk</t>
  </si>
  <si>
    <t>MaM[kksjk</t>
  </si>
  <si>
    <t>Bkdqjxat</t>
  </si>
  <si>
    <t>cgknwjxat</t>
  </si>
  <si>
    <t>dkspk/kkeu</t>
  </si>
  <si>
    <t>iksfB;k</t>
  </si>
  <si>
    <t>Vs&lt;+kxkN</t>
  </si>
  <si>
    <t>ukScr yky eŒfoŒ dqdjkSu&amp;2</t>
  </si>
  <si>
    <t>e/; fo|ky;] jaxiqjk</t>
  </si>
  <si>
    <t>vkŒ e/; fo|ky;] uhjiqj</t>
  </si>
  <si>
    <t>Name of the Block</t>
  </si>
  <si>
    <t>Hari Mohan Bishwas Hasanganj Katihar-9955713757</t>
  </si>
  <si>
    <t>MD. Iftakar Alam Jokihat Araria-9431835133</t>
  </si>
  <si>
    <t>M/S R.P Construction Rahikatoal Araria-9431412396</t>
  </si>
  <si>
    <t>Hari Mohan VishwasHasnganj Katihar-9955713757</t>
  </si>
  <si>
    <t>Ashok Kumar Goushala- Katihar-9431096238</t>
  </si>
  <si>
    <t>Pankaj Kumar Singh Gami Tola Katihar, Bihar-9431229327</t>
  </si>
  <si>
    <t>Sirajur Rahman Churipatti Road Kishanganj Bihar-9470866777</t>
  </si>
  <si>
    <t>pfd;k</t>
  </si>
  <si>
    <t>rqjdkSfy;k</t>
  </si>
  <si>
    <t>dksVok</t>
  </si>
  <si>
    <t>idMh+n;ky</t>
  </si>
  <si>
    <t>jkex&lt;+ok</t>
  </si>
  <si>
    <t>gjlhnh</t>
  </si>
  <si>
    <t>fiijkdksBh</t>
  </si>
  <si>
    <t>lqxkSyh</t>
  </si>
  <si>
    <t>esglh</t>
  </si>
  <si>
    <t>fpjS;k</t>
  </si>
  <si>
    <t>eksfrgkjh</t>
  </si>
  <si>
    <t>vjsjkt</t>
  </si>
  <si>
    <t>&lt;+kdk</t>
  </si>
  <si>
    <t>vnkiqj</t>
  </si>
  <si>
    <t>igkjiqj</t>
  </si>
  <si>
    <t>Qsugjk</t>
  </si>
  <si>
    <t>jDlkSy</t>
  </si>
  <si>
    <t>catfj;k</t>
  </si>
  <si>
    <t>dY;k.kiqj</t>
  </si>
  <si>
    <t>jkeuxj</t>
  </si>
  <si>
    <t>ea&gt;kSfy;k</t>
  </si>
  <si>
    <t>ujdfV;kxat</t>
  </si>
  <si>
    <t>fHkrgk</t>
  </si>
  <si>
    <t>xkSukgk</t>
  </si>
  <si>
    <t>;ksxkiÍh</t>
  </si>
  <si>
    <t>puifV;k</t>
  </si>
  <si>
    <t>cSfj;k</t>
  </si>
  <si>
    <t>ukSru</t>
  </si>
  <si>
    <t>csfr;k</t>
  </si>
  <si>
    <t>fldVk</t>
  </si>
  <si>
    <t>ykSfj;k</t>
  </si>
  <si>
    <t>:uh lSniqj</t>
  </si>
  <si>
    <t>cFkukgk</t>
  </si>
  <si>
    <t>cktiÍh</t>
  </si>
  <si>
    <t>csylaM</t>
  </si>
  <si>
    <t>ijlkSuh</t>
  </si>
  <si>
    <t>jhxk</t>
  </si>
  <si>
    <t>lqjlaM</t>
  </si>
  <si>
    <t>canjk</t>
  </si>
  <si>
    <t>ckspgkW</t>
  </si>
  <si>
    <t>ckspkgkW</t>
  </si>
  <si>
    <t>dkWVh</t>
  </si>
  <si>
    <t>dq&lt;+uh</t>
  </si>
  <si>
    <t>ehukiqj</t>
  </si>
  <si>
    <t>eksrhiqj</t>
  </si>
  <si>
    <t>eMou</t>
  </si>
  <si>
    <t>eqjkSy</t>
  </si>
  <si>
    <t>eq'kgjh</t>
  </si>
  <si>
    <t>ik:</t>
  </si>
  <si>
    <t>ldjk</t>
  </si>
  <si>
    <t>ljS;k</t>
  </si>
  <si>
    <t>vkSjkb</t>
  </si>
  <si>
    <t>xk;?kkV</t>
  </si>
  <si>
    <t>rfj;kuh</t>
  </si>
  <si>
    <t>egqvk</t>
  </si>
  <si>
    <t>egukj</t>
  </si>
  <si>
    <t>ikrsiqj</t>
  </si>
  <si>
    <t>iVs&lt;+h csylj</t>
  </si>
  <si>
    <t>jktkikdj</t>
  </si>
  <si>
    <t>nsljh</t>
  </si>
  <si>
    <t>tUnkgk</t>
  </si>
  <si>
    <t>ykyxat</t>
  </si>
  <si>
    <t>M/S Sushil kumar Gayatri Nagar, Motihari-9430494360</t>
  </si>
  <si>
    <t xml:space="preserve">Munna Kumar Singh East Champaran Bihar-9097820489 </t>
  </si>
  <si>
    <t>Ravi Bhusan Singh, Alawalpur patna-9431083150</t>
  </si>
  <si>
    <t>Virendra Kumar Chaudhari, East Champaran Bihar-</t>
  </si>
  <si>
    <t>Smt.Radha Devi,East Champaran, Bihar-9471886673</t>
  </si>
  <si>
    <t>Sanjay Kumar Jha, East Champaran-9934244750</t>
  </si>
  <si>
    <t>Munna Kumar Singh -East Champaran-9097820489</t>
  </si>
  <si>
    <t>Keshav Kumar Keshri East Champaran-7779830772</t>
  </si>
  <si>
    <t>Sanjay Kumar Jha East Chaparan-9934244750</t>
  </si>
  <si>
    <t>R.S.Construction Telharakala.East Champaran</t>
  </si>
  <si>
    <t>Vijay Kumar Singh Persouni East Champaran-9471296790</t>
  </si>
  <si>
    <t>Alok Kumar Sangrampur East Champaran-9631044077</t>
  </si>
  <si>
    <t>Vijay Kumar Singh Persouni, East Champaran-9471296790</t>
  </si>
  <si>
    <t>Kiran Devi East Champaran Biha-9006524444</t>
  </si>
  <si>
    <t>M/S C.S.Construction Gaytri Nagar,Motihari-9473290979</t>
  </si>
  <si>
    <t>Sabir Husain West Champaran Bihar-9430023820,9661948918</t>
  </si>
  <si>
    <t>M/S M.K. Enterprises, Sansaraiya W.Champaran-9431212686</t>
  </si>
  <si>
    <t>Shatrughan PrasadBettiah, W. Champaran-9431204259</t>
  </si>
  <si>
    <t>Ravi Bhushan Singh-Patna,Bihar-9431083150</t>
  </si>
  <si>
    <t>Sanjay Kumar Mishra West Champaran-9546215798</t>
  </si>
  <si>
    <t>Asiana Contract Pvt.Ltd.Gopalganj-9431088485</t>
  </si>
  <si>
    <t>Akhilesh Kumar Chaudhary Sitamarhi-9431415700</t>
  </si>
  <si>
    <t>Rajesh Kumar Sitamarhi-9931490405</t>
  </si>
  <si>
    <t>Amresh Kumar Dumra Sitamarhi-9525120333</t>
  </si>
  <si>
    <t>Sharda Construction Patna-9431829462</t>
  </si>
  <si>
    <t>M/S Sheel Construction Sheohar Bihar-9473034622</t>
  </si>
  <si>
    <t>Ashok Kumar Singh Muzaffarpur-8521110001</t>
  </si>
  <si>
    <t>Ravi Jalan Patna City-9546109122</t>
  </si>
  <si>
    <t>M/S Sanjay Construction Mahendru Patna-9431877189</t>
  </si>
  <si>
    <t>Devendra Kumar-Motipur Muzaffarpur-9473156515</t>
  </si>
  <si>
    <t>Mahesh Kumar Minapur Muzaffarpur-9931805726</t>
  </si>
  <si>
    <t>Keshav Kumar Keshri Bihar-7779830772</t>
  </si>
  <si>
    <t>Sushil Kumar Brindavan Sheohar-9905176583</t>
  </si>
  <si>
    <t>Binod Kumar Singh Basdeopur Chandal Vaishali-9931272442</t>
  </si>
  <si>
    <t>Dilip Kumar Patepur Vaishali-8521072115</t>
  </si>
  <si>
    <t>M/S Sanjay Construction Musllahpur Hat Mahendru Patna-9431877189</t>
  </si>
  <si>
    <t>Er. A.P. Construction Pvt.Ltd. Hajipur Vaishali-9431450146</t>
  </si>
  <si>
    <t>M/S Satyendra Kumar &amp; Co. Construction Pvt.Ltd Exhibition Road Patna-9308003925</t>
  </si>
  <si>
    <t>Ravindra Prasad Sharma jorpura Samastipur-9006504477</t>
  </si>
  <si>
    <t>Er.A.P. Construction Pvt.Ltd. Hajipur Vaishali-9431450146</t>
  </si>
  <si>
    <t>dq0LFkku</t>
  </si>
  <si>
    <t>fcjkSy</t>
  </si>
  <si>
    <t>guqekuuxj</t>
  </si>
  <si>
    <t>?kks?kjMhgk</t>
  </si>
  <si>
    <t>[kqVkSuk</t>
  </si>
  <si>
    <t xml:space="preserve">[ktkSyh </t>
  </si>
  <si>
    <t>&gt;a&gt;kjiqj</t>
  </si>
  <si>
    <t>ckcwcjgh</t>
  </si>
  <si>
    <t>cklksiÍh</t>
  </si>
  <si>
    <t>csuhiêh</t>
  </si>
  <si>
    <t>e/kokiqj</t>
  </si>
  <si>
    <t xml:space="preserve">e/ksiqj </t>
  </si>
  <si>
    <t xml:space="preserve">gjyk[kh </t>
  </si>
  <si>
    <t xml:space="preserve">iaMkSy </t>
  </si>
  <si>
    <t>jfgdk</t>
  </si>
  <si>
    <t>jktuxj</t>
  </si>
  <si>
    <t>Qqyijkl</t>
  </si>
  <si>
    <t xml:space="preserve">t;uxj </t>
  </si>
  <si>
    <t>va/kjkBk&lt;+h</t>
  </si>
  <si>
    <t xml:space="preserve">ykSdgh </t>
  </si>
  <si>
    <t>ynfu;k¡</t>
  </si>
  <si>
    <t>[kkuiqj</t>
  </si>
  <si>
    <t>eksjok</t>
  </si>
  <si>
    <t>f'kokthuxj</t>
  </si>
  <si>
    <t>flaf?k;k</t>
  </si>
  <si>
    <t>fo|kifruxj</t>
  </si>
  <si>
    <t>foHkqrhiqj</t>
  </si>
  <si>
    <t>gluiqj</t>
  </si>
  <si>
    <t>jksljk</t>
  </si>
  <si>
    <t>ljk;jatu</t>
  </si>
  <si>
    <t>mft;kjiqj</t>
  </si>
  <si>
    <t>okfj"kuxj</t>
  </si>
  <si>
    <t>M/S Maruti Enterprises,Hajipur</t>
  </si>
  <si>
    <t>Smt. Rita Devi, Hanuman Nagar</t>
  </si>
  <si>
    <t>Madhav Construction, Darbhanga</t>
  </si>
  <si>
    <t>Avaneesh Enterprises, 111-k-35/3A. Gaziabad</t>
  </si>
  <si>
    <t>M/S Subodh kumar Singh, Saran</t>
  </si>
  <si>
    <t>Rajesh Kumar, C/o shiva Hardware</t>
  </si>
  <si>
    <t>Rajesh Kumar, C/o Shiva Hardware, Patna</t>
  </si>
  <si>
    <t>Ray &amp; Raj engineering Pvt.Ltd, Samastipur</t>
  </si>
  <si>
    <t>Vinod Kumar Singh, Samastipur</t>
  </si>
  <si>
    <t>Chandra Prakash, 305, Patna</t>
  </si>
  <si>
    <t>Sudhakant enterprises Pvt. Ltd. Samastipur</t>
  </si>
  <si>
    <t>Vinod kumar Singh, Samastipur</t>
  </si>
  <si>
    <t>Arvind Kumar Singh, Samastipur</t>
  </si>
  <si>
    <t>Satyendra Kumar Construction, Patna-800001</t>
  </si>
  <si>
    <t>tykyiqj</t>
  </si>
  <si>
    <t>Nijk lnj</t>
  </si>
  <si>
    <t>rjS;k</t>
  </si>
  <si>
    <t>cfu;kiqj</t>
  </si>
  <si>
    <t>blqvkiqj</t>
  </si>
  <si>
    <t>ijlk</t>
  </si>
  <si>
    <t>e&lt;+kSjk</t>
  </si>
  <si>
    <t>Eklj[k</t>
  </si>
  <si>
    <t>ip:[kh</t>
  </si>
  <si>
    <t>dVs;k</t>
  </si>
  <si>
    <t>ek&gt;kW</t>
  </si>
  <si>
    <t>cjkSyh</t>
  </si>
  <si>
    <t>Hkksjs</t>
  </si>
  <si>
    <t>fl/kofy;k</t>
  </si>
  <si>
    <t>dqpk;dksV</t>
  </si>
  <si>
    <t>gFkqvk</t>
  </si>
  <si>
    <t>Qqyofj;k</t>
  </si>
  <si>
    <t>mpdkxkWo</t>
  </si>
  <si>
    <t>iapnsojh</t>
  </si>
  <si>
    <t>fot;hiqj</t>
  </si>
  <si>
    <t>oSdq.Biqj</t>
  </si>
  <si>
    <t>Bajrangi Singh,chapra</t>
  </si>
  <si>
    <t>Er. A p Construction Pvt Ltd,Gopalgang</t>
  </si>
  <si>
    <t>M/s Sethi Construction, Chapra</t>
  </si>
  <si>
    <t>M/s shailcon Construction, Gopalgang</t>
  </si>
  <si>
    <t>M/s Shailon Construction, Gopalgang</t>
  </si>
  <si>
    <t>Anand mishra, Gopalgang</t>
  </si>
  <si>
    <t>Sona Engicon Pvt Ltd, Gopalganj</t>
  </si>
  <si>
    <t>M/s Pawan Construction, Uchakagawn</t>
  </si>
  <si>
    <t>Satrughan singh</t>
  </si>
  <si>
    <t>Land Problem</t>
  </si>
  <si>
    <t>School name change with Ref.No. 1815 NIT-45 (Retender)</t>
  </si>
  <si>
    <t>Land not available</t>
  </si>
  <si>
    <t>Tender Process</t>
  </si>
  <si>
    <t>Retender</t>
  </si>
  <si>
    <t>Anand Mishra, Gopalgang</t>
  </si>
  <si>
    <t>Kumar manash Construction, Gopalganj</t>
  </si>
  <si>
    <t>M/s Gaurav Construction, Muzaffarpur</t>
  </si>
  <si>
    <t>Jiwan Laxmi Construction Pvt Ltd, Patna</t>
  </si>
  <si>
    <t>M/S Raj Construction, Aurangabad</t>
  </si>
  <si>
    <t>Rajesh Kumar</t>
  </si>
  <si>
    <t>,C/o shiva Hardware,Patna</t>
  </si>
  <si>
    <t>M/s Shree Krishna Engineering</t>
  </si>
  <si>
    <t>Kuhu Construction</t>
  </si>
  <si>
    <t>xjhciqj mjnq</t>
  </si>
  <si>
    <t>Date of LOA</t>
  </si>
  <si>
    <t>Subodh kumar , Madhubani</t>
  </si>
  <si>
    <t>Dispute</t>
  </si>
  <si>
    <t>20-2-14</t>
  </si>
  <si>
    <t>LOW LAND MORE THAN 10 FEET</t>
  </si>
  <si>
    <t>LOW LAND MORE THAN 10 FEET DEEP IN HALF PORTION AND ENCROCHMENT IN HALF PORTION</t>
  </si>
  <si>
    <t>3.3.14</t>
  </si>
  <si>
    <t>land dispute</t>
  </si>
  <si>
    <t>MODEL/BUILDING TO BE DISMANTED</t>
  </si>
  <si>
    <t>No Land</t>
  </si>
  <si>
    <t>Local Problem</t>
  </si>
  <si>
    <t>SSS-73</t>
  </si>
  <si>
    <t>Obstruction (tree)</t>
  </si>
  <si>
    <t>Land not avialable</t>
  </si>
  <si>
    <t>Land Not aviable</t>
  </si>
  <si>
    <t>LOA not available</t>
  </si>
  <si>
    <t>Jai Mata di Construction</t>
  </si>
  <si>
    <t xml:space="preserve">Progress report for the construction of SSS (Sanctioned Year 2012-13)                          </t>
  </si>
  <si>
    <t>Progress Report for the construction of SSS ( Sanc. Year 2012 - 13 )</t>
  </si>
  <si>
    <t>Name &amp; contact no. of EE :- Rajiv Ranjan (9234271071), AE :-  Mallu Singh (9835471249/ 9471211134), AE :- Helal Ahmad (9771081441), AE :- Benaik Prasad (9431420392)</t>
  </si>
  <si>
    <t>Archana Contractors Pvt Ltd, Patna</t>
  </si>
  <si>
    <t>Tie Beam</t>
  </si>
  <si>
    <t>Earth Excavation</t>
  </si>
  <si>
    <t>G.L.</t>
  </si>
  <si>
    <t>Tie beam</t>
  </si>
  <si>
    <t>E/W</t>
  </si>
  <si>
    <t>RCC in foundation</t>
  </si>
  <si>
    <t>Way not available</t>
  </si>
  <si>
    <t>Low Land about 12'-0"</t>
  </si>
  <si>
    <t>PCC</t>
  </si>
  <si>
    <t xml:space="preserve">Shiv Shankar Singh Construction pvt. Ltd </t>
  </si>
  <si>
    <t>Ms Jagdamba buildcon pvt ltd jai prakash nagar Ara</t>
  </si>
  <si>
    <t>Shivasati Cons truction pvt ltd. Patliputra colony patna</t>
  </si>
  <si>
    <t>Savitri technorats pvt ltd kaithwalia ward no. 7 gopalganj</t>
  </si>
  <si>
    <t>Asiana Contractor Pvt. Ltd.-9431088485</t>
  </si>
  <si>
    <t>land problem</t>
  </si>
  <si>
    <t>Hariom construction vill-khaira po-jaihindtendua distt- Aurangabad</t>
  </si>
  <si>
    <t>Anand mishra</t>
  </si>
  <si>
    <t>Ashok construction vill+po- Chhitwana, Gopalganj</t>
  </si>
  <si>
    <t>no land</t>
  </si>
  <si>
    <t>Sisley Construction Basantpur, W. Champaran</t>
  </si>
  <si>
    <t>Brijesh Kumar</t>
  </si>
  <si>
    <t>Radhey Krishna Construction</t>
  </si>
  <si>
    <t>Hari Shankar Prasad</t>
  </si>
  <si>
    <t>Krishna Ganeshpur, PO- Mamrejpur, PS- chenari, Rohtas</t>
  </si>
  <si>
    <t>Rama Construction</t>
  </si>
  <si>
    <t>Total (SSS)</t>
  </si>
  <si>
    <t>Shuttering</t>
  </si>
  <si>
    <t>MS Maa Bindyavashani Construction 9801696390</t>
  </si>
  <si>
    <t>Prem Pratap Ray 9852833505</t>
  </si>
  <si>
    <t>Maa Tara Construction</t>
  </si>
  <si>
    <t>Minni Devi Siwan 9162643061</t>
  </si>
  <si>
    <t>Ravi Shekhar 8002497100</t>
  </si>
  <si>
    <t>Deam Eathcon Pvt. Ltd. 9431115629</t>
  </si>
  <si>
    <t>Hitech Construction and Developers Pvt. Ltd. 9470836333</t>
  </si>
  <si>
    <t>ENCROCHEMENT</t>
  </si>
  <si>
    <t>Land not Avilab.</t>
  </si>
  <si>
    <t>PRIVATE LAND REGISTRATION REQUIRED</t>
  </si>
  <si>
    <t>BFS (water logged)</t>
  </si>
  <si>
    <t>Up to GL</t>
  </si>
  <si>
    <t>E/W (water logged)</t>
  </si>
  <si>
    <t>Water Logged</t>
  </si>
  <si>
    <t>G.L. (way not available)</t>
  </si>
  <si>
    <t>11000 v wire (BFS)</t>
  </si>
  <si>
    <t>Land problem</t>
  </si>
  <si>
    <t>B/W upto PL</t>
  </si>
  <si>
    <t>Required old building demolision</t>
  </si>
  <si>
    <t>E/W in progress</t>
  </si>
  <si>
    <t>Work stop by DEO</t>
  </si>
  <si>
    <t>Foundation PCC</t>
  </si>
  <si>
    <t>Tie beam work in prog.</t>
  </si>
  <si>
    <t>R/C</t>
  </si>
  <si>
    <t>Shuttering &amp; Steel Binding</t>
  </si>
  <si>
    <t>Sill level</t>
  </si>
  <si>
    <t>Land Not available</t>
  </si>
  <si>
    <t>Buxar Construction</t>
  </si>
  <si>
    <t>M/S Alam Construction, Madhepura</t>
  </si>
  <si>
    <t>Bholi Nath Roy</t>
  </si>
  <si>
    <t>Satendra Kumar Construction Pvt. Ltd.</t>
  </si>
  <si>
    <t>NOT STARTED</t>
  </si>
  <si>
    <t>EXCAVATION WORK IN PROGRESS</t>
  </si>
  <si>
    <t>EXCAVATION WORK STOPPED DUE TO WATER LOGGING</t>
  </si>
  <si>
    <t>TIE BEAM LEVEL WORK IN PROGRESS</t>
  </si>
  <si>
    <t>Water loging</t>
  </si>
  <si>
    <t>No Drawing</t>
  </si>
  <si>
    <t>PATNA (EAST)</t>
  </si>
  <si>
    <t>PATNA (WEST)</t>
  </si>
  <si>
    <t>TIRHUT (EAST)</t>
  </si>
  <si>
    <t>TIRHUT (WEST)</t>
  </si>
  <si>
    <t>Vinod Kumar Ranjan (9661863636) E.E. BSEIDC, Div.- Patna (West)</t>
  </si>
  <si>
    <t xml:space="preserve">Name of Division :-  PATNA  (EAST) - Patna, Nalanda &amp; Bhojpur                                                               </t>
  </si>
  <si>
    <t xml:space="preserve">Name of Division :-  PATNA (WEST) - Buxar, Rohtas &amp; Kaimur (Bhabhua)                                                                </t>
  </si>
  <si>
    <t xml:space="preserve">Name of Division :-  TIRHUT (EAST) - Vaishali, Muzaffarpur &amp; Sitamarhi       </t>
  </si>
  <si>
    <t>Name of Division :-  TIRHUT (WEST) - East Champaran, West Champaran &amp; Shivhar</t>
  </si>
  <si>
    <t>Name &amp; contact no. of EE : Satish Prasad (8987263065), AE (Patna &amp; Nalanda):- S.Tiwari  (9431495949), AE (Bhojpur):- Rama Shanker Prasad (9431492761)</t>
  </si>
  <si>
    <t>Koela Construction, Gaya</t>
  </si>
  <si>
    <t>Ranjan Kumar Gajraj Singh</t>
  </si>
  <si>
    <t>Ms Sidhnath Construction</t>
  </si>
  <si>
    <t>MS Om Enterprises</t>
  </si>
  <si>
    <t>Bricks Liner Infrastructure</t>
  </si>
  <si>
    <r>
      <t>mRØfer e/; fo|ky;] u;k Vksyk] dY;k.kiqj @ e/; fo|ky; eksgCck</t>
    </r>
    <r>
      <rPr>
        <sz val="13"/>
        <color theme="1"/>
        <rFont val="Calibri"/>
        <family val="2"/>
        <scheme val="minor"/>
      </rPr>
      <t>*</t>
    </r>
  </si>
  <si>
    <t>School name change with Ref.No. 1815 NIT-45 (Retender) *</t>
  </si>
  <si>
    <t>Ms. Arpana Construction Begusarai</t>
  </si>
  <si>
    <t>Mukesh Kumar</t>
  </si>
  <si>
    <t>Samrat Construction</t>
  </si>
  <si>
    <t>Saliesh Kumar SIngh</t>
  </si>
  <si>
    <t>Chandan Kumar Singh</t>
  </si>
  <si>
    <t>Birendra Kumar Singh</t>
  </si>
  <si>
    <t>MS Jayshankar Kumar, Samastipur</t>
  </si>
  <si>
    <t>Pristine Engicon Pvt. Ltd., Ranchi</t>
  </si>
  <si>
    <t>Kailash Prasad Yadav, Supaul</t>
  </si>
  <si>
    <t>Sunil Kumar Sinha, (8544126916) EE, BSEIDC, Div.- Tirhut (West)</t>
  </si>
  <si>
    <t>Uday Kumar Das, (9431821558), EE BSEIDC, Div.- Saran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</si>
  <si>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</si>
  <si>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</si>
  <si>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</si>
  <si>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</si>
  <si>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</si>
  <si>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</si>
  <si>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SSS-355</t>
  </si>
  <si>
    <t>e/; fo|ky;] nhi</t>
  </si>
  <si>
    <t>Ajay Kumar Pathak</t>
  </si>
  <si>
    <t>Anil Kumar, Vaishali</t>
  </si>
  <si>
    <t>Prakash Kumar, Muzaffarpur</t>
  </si>
  <si>
    <t>Bablu Kumar Singh, Patna</t>
  </si>
  <si>
    <t>MS Azad Construction, Gaya</t>
  </si>
  <si>
    <t xml:space="preserve">Arvind Kumar  </t>
  </si>
  <si>
    <t>Gopal Kumar</t>
  </si>
  <si>
    <t>Arvind Kumar</t>
  </si>
  <si>
    <t>Kaushalendra Kumar</t>
  </si>
  <si>
    <t>Maa Sherawali Construction , Patna</t>
  </si>
  <si>
    <t>Land Dispute</t>
  </si>
  <si>
    <t>CHITRAGUPTA CONSTRUCTION PVT LTD,9431258544, 9931823577</t>
  </si>
  <si>
    <t>Puja Kumari, Munger</t>
  </si>
  <si>
    <t>M/S ALAM CONSTRUCTION</t>
  </si>
  <si>
    <t>Satendra Kumar Construction Pvt. Ltd., Patna</t>
  </si>
  <si>
    <t>Shailesh Kumar Singh, Madhepura</t>
  </si>
  <si>
    <t>M/S SATYANARAYAN SINGH
9431190410</t>
  </si>
  <si>
    <t>contractor has not initiated the work due to his illness, as informed by telephonic communication.</t>
  </si>
  <si>
    <t>BIRENDRA KUMAR SINGH
9473440405</t>
  </si>
  <si>
    <t>BIRENDRA  KUMAR SINGH
9473440405</t>
  </si>
  <si>
    <t>KUNAL KISHOR MISHRA
DUMRA KOTWA EAST CHAMPARAN</t>
  </si>
  <si>
    <t>DESHBANDHU KUMAR SINGH
7739855654</t>
  </si>
  <si>
    <t>BED BRAT PANDEY
VILL-SONKHAR,P.O.+P.S.-RAMNAGAR,DIST.-WEST CHAMPARAN</t>
  </si>
  <si>
    <t xml:space="preserve">Pawan Construction </t>
  </si>
  <si>
    <t>NORTH BIHAR CONSTRUCTION</t>
  </si>
  <si>
    <t>SSS-391</t>
  </si>
  <si>
    <t>mRØfer jktdh; e/; fo|ky;] cnokadyk</t>
  </si>
  <si>
    <t>TENDER PROCESS</t>
  </si>
  <si>
    <t>mRØfer jktdh; e/; fo|ky;] cgsM+k</t>
  </si>
  <si>
    <t>mRØfer jktdh; e/; fo|ky;] dUgukj</t>
  </si>
  <si>
    <t>e/; fo|yk;] ngkj</t>
  </si>
  <si>
    <t>SSS-392</t>
  </si>
  <si>
    <t>jkeiqj</t>
  </si>
  <si>
    <t>e/; fo|ky;] veho</t>
  </si>
  <si>
    <t>AJAY KUMAR SINGH</t>
  </si>
  <si>
    <t>SSS-393</t>
  </si>
  <si>
    <t>e/; fo|ky;] tSrqiqjdyk</t>
  </si>
  <si>
    <t>NAV    NIRMAN CONSTRUCTION,9507456472</t>
  </si>
  <si>
    <t>SSS-394</t>
  </si>
  <si>
    <t>eksguh;k¡</t>
  </si>
  <si>
    <t>e/; fo|ky;] dFkst</t>
  </si>
  <si>
    <t>RISHABH KUMAR MISHRA</t>
  </si>
  <si>
    <t>SSS-395</t>
  </si>
  <si>
    <t>uqvk¡o</t>
  </si>
  <si>
    <t>e/; fo|ky;] dksVk</t>
  </si>
  <si>
    <t>SSS-396</t>
  </si>
  <si>
    <t>jkex&lt;+</t>
  </si>
  <si>
    <t>e/; fo|ky;] uksukj</t>
  </si>
  <si>
    <t>DARSHITA  BUILDER AND DEVELOPERS PVT LTD,09801134120</t>
  </si>
  <si>
    <t>SSS-397</t>
  </si>
  <si>
    <t>mRØfer e/; fo|ky;] Mqekjdksu</t>
  </si>
  <si>
    <t>SHARDA SECURITY AND ALLIED SERVICES,9708277777</t>
  </si>
  <si>
    <t>SSS-415</t>
  </si>
  <si>
    <t>ikyhxat</t>
  </si>
  <si>
    <t>e/; fo|ky;] /kks[kjk</t>
  </si>
  <si>
    <t>SSS-429</t>
  </si>
  <si>
    <t>foØexat</t>
  </si>
  <si>
    <t>e/; fo|ky;] uksugj</t>
  </si>
  <si>
    <t>MANOJ     KUMAR      SINGH,8804224510</t>
  </si>
  <si>
    <t>e/; fo|ky;] mn; fMgjh</t>
  </si>
  <si>
    <t>SSS-430</t>
  </si>
  <si>
    <t>mRØfer e/; fo|ky;] VqEck</t>
  </si>
  <si>
    <t>MAA MUNDESHWARI CONSTRUCTION,9430895576</t>
  </si>
  <si>
    <t>SSS-431</t>
  </si>
  <si>
    <t>mRØfer e/; fo|ky;] fi;kdyk</t>
  </si>
  <si>
    <t>SSS-451</t>
  </si>
  <si>
    <t>ukyank</t>
  </si>
  <si>
    <t>e/; fo|ky;] ekSyukpd</t>
  </si>
  <si>
    <t>M/S DAYANAND PRASAD SINHA &amp;CO. JANTA PATH</t>
  </si>
  <si>
    <t>S.S.S-374</t>
  </si>
  <si>
    <t>e/; fo|ky;] esjk[kkuiqjk</t>
  </si>
  <si>
    <t>MS VATSHYAN CONSTRUCTION
9546109122</t>
  </si>
  <si>
    <t>e/; fo|ky;] lsgjk</t>
  </si>
  <si>
    <t>S.S.S-375</t>
  </si>
  <si>
    <t>/ku:vk</t>
  </si>
  <si>
    <t>e/; fo|ky;] vatuh xksfoUniqj</t>
  </si>
  <si>
    <t>S.S.S-376</t>
  </si>
  <si>
    <t>e/; fo|ky;] fgjkeuiqj idM+hundred</t>
  </si>
  <si>
    <t>NEER GAGAN CONSTRUCTION
9308641711</t>
  </si>
  <si>
    <t>Qqyokjh 'kjhQ</t>
  </si>
  <si>
    <t>mPp ek/;fed fo|ky;] xksuiqjk ¼funs'kd] ek/;fed f'k{kk ds Kkikad&amp;11@;ksŒ&amp;02&amp;03@2012&amp;123] fnukad&amp;29-01-2014 esa fn, x, vkns'kkuqlkj xzke iapk;Rs.&amp;xksuiqjk ds csfld Ldwy ds tehu ij Hkou fuekZ.k gksxkA½</t>
  </si>
  <si>
    <t>S.S.S-377</t>
  </si>
  <si>
    <t>iquiqu</t>
  </si>
  <si>
    <t>mRØfer e/; fo|ky;] jkt?kkV uoknk</t>
  </si>
  <si>
    <t>SSS-452</t>
  </si>
  <si>
    <t>ukoknk</t>
  </si>
  <si>
    <t>e/; fo|ky;] fljSyk</t>
  </si>
  <si>
    <t>Mahnar Infratech Pvt. Ltd,9771410513</t>
  </si>
  <si>
    <t>SSS-453</t>
  </si>
  <si>
    <t>e/; fo|ky;] pkScs</t>
  </si>
  <si>
    <t>SUJAY BHAN SINGH,9473297677</t>
  </si>
  <si>
    <t>SSS-454</t>
  </si>
  <si>
    <t>dksvkdksy</t>
  </si>
  <si>
    <t>e/; fo|ky;] /keku</t>
  </si>
  <si>
    <t>MS ANANYA CONSTRUCTION,9334745882</t>
  </si>
  <si>
    <t>mRØfer e/; fo|ky;] dkyqvkckj</t>
  </si>
  <si>
    <t>SSS-457</t>
  </si>
  <si>
    <t>gliqjk</t>
  </si>
  <si>
    <t>e/; fo|ky;] vfg;kiqj</t>
  </si>
  <si>
    <t>SSS-458</t>
  </si>
  <si>
    <t>e/; fo|ky;] flMqyh njxkg</t>
  </si>
  <si>
    <t>e/; fo|ky;] yksgjk</t>
  </si>
  <si>
    <t>SSS-459</t>
  </si>
  <si>
    <t>uohxat</t>
  </si>
  <si>
    <t>e/; fo|ky;] Fksxks</t>
  </si>
  <si>
    <t xml:space="preserve">SHAMSHER KUMAR </t>
  </si>
  <si>
    <t>e/; fo|ky;] daMh</t>
  </si>
  <si>
    <t>SSS-460</t>
  </si>
  <si>
    <t>e/; fo|ky; nykjs</t>
  </si>
  <si>
    <t>TRADEWELL  CONSTRUCTION  PVT LTD,9801181475</t>
  </si>
  <si>
    <t>SSS-461</t>
  </si>
  <si>
    <t>enuiqj</t>
  </si>
  <si>
    <t>e/; fo|ky;] Nkyhnksgj</t>
  </si>
  <si>
    <t>SSS-462</t>
  </si>
  <si>
    <t>e/; fo|ky;] egnhuiqj</t>
  </si>
  <si>
    <t>SSS-463</t>
  </si>
  <si>
    <t>gfFk;kok¡</t>
  </si>
  <si>
    <t>e/; fo|ky;] egdkj</t>
  </si>
  <si>
    <t>KAUSHLENDRA KUMAR,8409113501</t>
  </si>
  <si>
    <t>SSS-464</t>
  </si>
  <si>
    <t>e/; fo|ky;] ljS;kVkM+</t>
  </si>
  <si>
    <t>SSS-465</t>
  </si>
  <si>
    <t>e/; fo|ky; cgsM+k pkSHkkj</t>
  </si>
  <si>
    <t>e/; fo|ky;] njHkaxk</t>
  </si>
  <si>
    <t>S.S.S-356</t>
  </si>
  <si>
    <t>e/; fo|ky;] cUns;k</t>
  </si>
  <si>
    <t xml:space="preserve">MS OM ENTERPRISESMS </t>
  </si>
  <si>
    <t>e/; fo|ky;] csuh dSFkh</t>
  </si>
  <si>
    <t>SSS-384</t>
  </si>
  <si>
    <t>ck¡dk</t>
  </si>
  <si>
    <t>pkUnu</t>
  </si>
  <si>
    <t>mRØfer e/; fo|ky; Qqygjk</t>
  </si>
  <si>
    <t>e/; fo|ky;] Hkksjk cktkj</t>
  </si>
  <si>
    <t>SSS-385</t>
  </si>
  <si>
    <t>mRØfer e/; fo|ky;] Vsaxjk</t>
  </si>
  <si>
    <t>mRØfer e/; fo|ky;] csyk fctgjk</t>
  </si>
  <si>
    <t>SSS-410</t>
  </si>
  <si>
    <t>ihjiSrh</t>
  </si>
  <si>
    <t>mRØfer e/; fo|ky;] ckcqiqj</t>
  </si>
  <si>
    <t>RETENDER</t>
  </si>
  <si>
    <t>SSS-379</t>
  </si>
  <si>
    <t>e/; fo|ky; vjs;k</t>
  </si>
  <si>
    <t>SSS-380</t>
  </si>
  <si>
    <t>ijoÙkk</t>
  </si>
  <si>
    <t>e/; fo|ky; cUnsgjk</t>
  </si>
  <si>
    <t>e/; fo|ky; dcSyk</t>
  </si>
  <si>
    <t>e/; fo|ky;] [khjk Mhg</t>
  </si>
  <si>
    <t>SSS-381</t>
  </si>
  <si>
    <t>xksxjh</t>
  </si>
  <si>
    <t>e/; fo|ky; jkeiqj</t>
  </si>
  <si>
    <t>e/; fo|ky; cM+h iSdkr</t>
  </si>
  <si>
    <t>e/; fo|ky; enkjiqj</t>
  </si>
  <si>
    <t>e/; fo|ky; u'dhiqj</t>
  </si>
  <si>
    <t>e/; fo|ky; nsoBk</t>
  </si>
  <si>
    <t>SSS-382</t>
  </si>
  <si>
    <t>e/; fo|ky; /kuNkj cqPpk</t>
  </si>
  <si>
    <t>SSS-383</t>
  </si>
  <si>
    <t>e/; fo|ky; dkf'keiqj</t>
  </si>
  <si>
    <t>SSS-386</t>
  </si>
  <si>
    <t>ukodkVh</t>
  </si>
  <si>
    <t>e/; fo|ky;] vdgk jfjvkSuk</t>
  </si>
  <si>
    <t>M/S AASTHA AND SAUMYA CONSTRUCTION,9570856865</t>
  </si>
  <si>
    <t>SSS-387</t>
  </si>
  <si>
    <t>[kksnkoUriqj</t>
  </si>
  <si>
    <t>mnwZ e/; foZ|ky;] rq:Yykgiqj</t>
  </si>
  <si>
    <t>SSS-388</t>
  </si>
  <si>
    <t>NkSMkgh</t>
  </si>
  <si>
    <t>e/; fo|ky;] xhjhMhg</t>
  </si>
  <si>
    <t>SSS-400</t>
  </si>
  <si>
    <t>e/; fo|ky;] bUnz:[k</t>
  </si>
  <si>
    <t>SSS-401</t>
  </si>
  <si>
    <t>eqaxsj lnj</t>
  </si>
  <si>
    <t>e/; fo|ky;] pjkSu</t>
  </si>
  <si>
    <t>SSS-402</t>
  </si>
  <si>
    <t>BsVh;k cEcj</t>
  </si>
  <si>
    <t>SSS-403</t>
  </si>
  <si>
    <t>/kjgjk</t>
  </si>
  <si>
    <t>dU;k e/; fo|ky;] f'kodqaM</t>
  </si>
  <si>
    <t>SSS-445</t>
  </si>
  <si>
    <t>teqÃ</t>
  </si>
  <si>
    <t>e/; fo|ky;] cqdkj</t>
  </si>
  <si>
    <t>SUDESH KUMAR AND CO CONST PVT LTD</t>
  </si>
  <si>
    <t>e/; fo|ky;] lksuis</t>
  </si>
  <si>
    <t>e/; fo|ky;] uohuxj</t>
  </si>
  <si>
    <t>SSS-446</t>
  </si>
  <si>
    <t>e/; fo|ky;] xqxqyMhg</t>
  </si>
  <si>
    <t>BRAJESH   KUMAR   SINGH</t>
  </si>
  <si>
    <t>mRØfer e/; fo|ky;] nsopd</t>
  </si>
  <si>
    <t>SSS-447</t>
  </si>
  <si>
    <t>e/; fo|ky;] pkuuokj</t>
  </si>
  <si>
    <t>e/; fo|ky;] Á/kkupd</t>
  </si>
  <si>
    <t>SSS-448</t>
  </si>
  <si>
    <t>lksuks</t>
  </si>
  <si>
    <t>e/; fo|ky;] cfV;k</t>
  </si>
  <si>
    <t>JAY KISHOR SINGH</t>
  </si>
  <si>
    <t>mRØfer e/; fo|ky;] jtkSy</t>
  </si>
  <si>
    <t>SSS-449</t>
  </si>
  <si>
    <t>e/; fo|ky;] fleqyryk</t>
  </si>
  <si>
    <t>e/; fo|ky;] ckftyk</t>
  </si>
  <si>
    <t>e/; fo|ky;] cq/kh[kj</t>
  </si>
  <si>
    <t>SSS-450</t>
  </si>
  <si>
    <t>pdkÃ</t>
  </si>
  <si>
    <t>e/; fo|ky;] cksub</t>
  </si>
  <si>
    <t>e/; fo|ky;] csUnzk</t>
  </si>
  <si>
    <t>SSS-467</t>
  </si>
  <si>
    <t>mRØfer e/; fo|ky;] dqanj</t>
  </si>
  <si>
    <t>SSS-468</t>
  </si>
  <si>
    <t>lw;Zx&lt;+k</t>
  </si>
  <si>
    <t>e/; fo|ky;] jlqyiqj</t>
  </si>
  <si>
    <t>mRØfer e/; fo|ky;] dfueksg</t>
  </si>
  <si>
    <t>SSS-469</t>
  </si>
  <si>
    <t xml:space="preserve"> 'ks[kksiqj</t>
  </si>
  <si>
    <t>e/; fo|ky;] i{kh</t>
  </si>
  <si>
    <t>MS Dayanand Prasad Sinha and Co</t>
  </si>
  <si>
    <t>S.S.S-358</t>
  </si>
  <si>
    <t xml:space="preserve"> 'ks[kiqjk </t>
  </si>
  <si>
    <t>e/; fo|ky;] iSu</t>
  </si>
  <si>
    <t>GOPAL KUMAR
9234334864</t>
  </si>
  <si>
    <t>S.S.S-378</t>
  </si>
  <si>
    <t>fiifj;k</t>
  </si>
  <si>
    <t>mRØfer e/; fo|ky;] fiifj;k fn;kjk ¼fo|ky; ds LokfeRo esa 50 fMlfey ijrh Hkwfe gksus ds 'krZ ds lkFk½</t>
  </si>
  <si>
    <t>SSS-399</t>
  </si>
  <si>
    <t>e/; fo|ky;] o``nkou</t>
  </si>
  <si>
    <t>SAMRAT BUILDTECH (INDIA) PRIVATE LIMITED,9431685933</t>
  </si>
  <si>
    <t>e/; fo|ky;] ijekuUniqj</t>
  </si>
  <si>
    <t>SSS-439</t>
  </si>
  <si>
    <t>e/; fo|ky;] yksdgk</t>
  </si>
  <si>
    <t>MS ALAM CONSTRUCTION WORKS AND COMPANY,9472103786
9199574775</t>
  </si>
  <si>
    <t>ckfydk e/; fo|ky;] lqikSy</t>
  </si>
  <si>
    <t>SSS-440</t>
  </si>
  <si>
    <t>e/; fo|ky;] czgecqyksd nqfc;kgh</t>
  </si>
  <si>
    <t>DHIRAJ KUMAR AGRAWAL,9771645678</t>
  </si>
  <si>
    <t>S.S.S-359</t>
  </si>
  <si>
    <t>fueZyh</t>
  </si>
  <si>
    <t>e/; fo|ky;] csyk Vksyk] nkseqgku</t>
  </si>
  <si>
    <t>TRISHUL CONSTRUCTIONS,8252940655</t>
  </si>
  <si>
    <t>S.S.S-360</t>
  </si>
  <si>
    <t>e/; fo|ky;] eYguh</t>
  </si>
  <si>
    <t xml:space="preserve">Baba Hans Construction Pvt Ltd
9430407767
</t>
  </si>
  <si>
    <t>e/; fo|ky;] clfoV~Vh</t>
  </si>
  <si>
    <t>S.S.S-361(A)</t>
  </si>
  <si>
    <t xml:space="preserve">ljk;x&lt;+ </t>
  </si>
  <si>
    <t>e/; fo|ky;] cSlk</t>
  </si>
  <si>
    <t>S.S.S-361(B)</t>
  </si>
  <si>
    <t>e/; fo|ky;] eqjyh</t>
  </si>
  <si>
    <t>S.S.S-362(A)</t>
  </si>
  <si>
    <t>ejkSuk</t>
  </si>
  <si>
    <t>e/; fo|ky;] ejkSuk</t>
  </si>
  <si>
    <t>S.S.S-362(B)</t>
  </si>
  <si>
    <t>e/; fo|ky;] ljkstk csyk</t>
  </si>
  <si>
    <t>GULAB DEVI,9472390207</t>
  </si>
  <si>
    <t>S.S.S-363</t>
  </si>
  <si>
    <t>e/; fo|ky;] rqykiV~Vh</t>
  </si>
  <si>
    <t>MADHAV CONSTRUCTION</t>
  </si>
  <si>
    <t>SSS-389</t>
  </si>
  <si>
    <t>dks&lt;+k</t>
  </si>
  <si>
    <t>e/; fo|ky; f'ko yky Vksyk pkWih</t>
  </si>
  <si>
    <t>SSS-390</t>
  </si>
  <si>
    <t>Qydk</t>
  </si>
  <si>
    <t>ckfydk e/; fo|ky;] iksfB;k</t>
  </si>
  <si>
    <t>SSS-404</t>
  </si>
  <si>
    <t>e/; fo|ky;] gyeyk</t>
  </si>
  <si>
    <t>SSS-405</t>
  </si>
  <si>
    <t>mRØfer e/; fo|ky;] lkgiqj</t>
  </si>
  <si>
    <t>BHOLI NATH ROY,7352520025</t>
  </si>
  <si>
    <t>SSS-406</t>
  </si>
  <si>
    <t>e/; fo|ky;] &gt;udh eqlgjh iqohZ</t>
  </si>
  <si>
    <t>SSS-407</t>
  </si>
  <si>
    <t>iksfFkok</t>
  </si>
  <si>
    <t>e/; fo|ky;] Mkeyckjh</t>
  </si>
  <si>
    <t>MD ANZAR ALAM,9431445928</t>
  </si>
  <si>
    <t>SSS-408</t>
  </si>
  <si>
    <t>cgknqjxat</t>
  </si>
  <si>
    <t>e/; fo|ky;] HkkVkckjh</t>
  </si>
  <si>
    <t>SSS-416</t>
  </si>
  <si>
    <t>iwf.Zk;k¡</t>
  </si>
  <si>
    <t>dlck</t>
  </si>
  <si>
    <t>e/; fo|ky;] lq/kqosyh</t>
  </si>
  <si>
    <t>e/; fo|ky;] ft;uxat] xqjgh</t>
  </si>
  <si>
    <t>e/; fo|ky;] deyiqj] vejk] ykxu</t>
  </si>
  <si>
    <t>SSS-417</t>
  </si>
  <si>
    <t>tykyx&lt;+</t>
  </si>
  <si>
    <t>e/; fo|ky;] lksjlksuh fctqfy;k</t>
  </si>
  <si>
    <t>SSS-418</t>
  </si>
  <si>
    <t>ok;lh</t>
  </si>
  <si>
    <t>e/; fo|ky;] e&lt;+ok</t>
  </si>
  <si>
    <t>SSS-419</t>
  </si>
  <si>
    <t>Mx:vk</t>
  </si>
  <si>
    <t>e/; fo|ky;] egyckjh</t>
  </si>
  <si>
    <t>SSS-420</t>
  </si>
  <si>
    <t>iwf.kZ;k¡ ¼iwohZ½</t>
  </si>
  <si>
    <t>e/; fo|ky;] csyok</t>
  </si>
  <si>
    <t>SSS-421</t>
  </si>
  <si>
    <t>Hkokuhiqj</t>
  </si>
  <si>
    <t>e/; fo|ky;] lksunhi</t>
  </si>
  <si>
    <t>SSS-455</t>
  </si>
  <si>
    <t>mRØfer e/; fo|ky;] Hkokuhuxj</t>
  </si>
  <si>
    <t>SSS-456</t>
  </si>
  <si>
    <t>mRØfer e/; fo|ky;] ckjk bLrkecjkj</t>
  </si>
  <si>
    <t>MD ARFIN,9006212706</t>
  </si>
  <si>
    <t>S.S.S-357(A)</t>
  </si>
  <si>
    <t>iwf.kZ;k</t>
  </si>
  <si>
    <t>e/; fo|ky;] la&gt;k?kkV</t>
  </si>
  <si>
    <t>RATNESH KUMAR RATNA,9334271195</t>
  </si>
  <si>
    <t>S.S.S-357(B)</t>
  </si>
  <si>
    <t>e/; fo|ky;] ehjxat</t>
  </si>
  <si>
    <t>MS ALAM CONSTRUCTION WORKS AND COMPANY,9199574775</t>
  </si>
  <si>
    <t>S.S.S-357(C)</t>
  </si>
  <si>
    <t>e/; fo|ky;] xaxkjke] nexkM+k</t>
  </si>
  <si>
    <t>SSS-398</t>
  </si>
  <si>
    <t>e/; fo|ky;] lqfj;kgh</t>
  </si>
  <si>
    <t>DADIALA ENTERPRISES,9835998444</t>
  </si>
  <si>
    <t>SSS-432</t>
  </si>
  <si>
    <t>e/; fo|ky;] fe;kjh</t>
  </si>
  <si>
    <t>SUDHAKANT ENTERPRISES PVT LTD,9431208455</t>
  </si>
  <si>
    <t>e/; fo|ky;] eqlkiqj</t>
  </si>
  <si>
    <t>SSS-433</t>
  </si>
  <si>
    <t>RENU DEVI,8540807915</t>
  </si>
  <si>
    <t>SSS-434</t>
  </si>
  <si>
    <t>e/; fo|ky;] xqukÃ] clgh</t>
  </si>
  <si>
    <t>vipin kumar sahni,9931468694</t>
  </si>
  <si>
    <t>SSS-435</t>
  </si>
  <si>
    <t>foHkqfriqj</t>
  </si>
  <si>
    <t>jktdh; e/; fo|ky;] csylaMh] rkjk</t>
  </si>
  <si>
    <t>e/; fo|ky;] [kEgkj</t>
  </si>
  <si>
    <t>jktdh; e/; fo|ky;] ekukjk; Vksyk</t>
  </si>
  <si>
    <t>SSS-436</t>
  </si>
  <si>
    <t>nyflag ljk;</t>
  </si>
  <si>
    <t>jktdh; e/; fo|ky;] dejkm</t>
  </si>
  <si>
    <t>SSS-441</t>
  </si>
  <si>
    <t>e.khxkNh</t>
  </si>
  <si>
    <t>mRØfer e/; fo|ky;] VVqvkj</t>
  </si>
  <si>
    <t>SSS-442</t>
  </si>
  <si>
    <t>mRØfer e/; fo|ky;] fcjkSy vdcjiqj</t>
  </si>
  <si>
    <t>mRØfer e/; fo|ky;] lksuiqj i?kkjh</t>
  </si>
  <si>
    <t>SSS-443</t>
  </si>
  <si>
    <t>?ku';keiqj</t>
  </si>
  <si>
    <t>mRØfer e/; fo|ky;] t;nsoiV~~Vh</t>
  </si>
  <si>
    <t>SSS-444</t>
  </si>
  <si>
    <t>tkys</t>
  </si>
  <si>
    <t>e/; fo|ky;] eqjSBk</t>
  </si>
  <si>
    <t>NIT 10/2014-15,DATED-27-5-14</t>
  </si>
  <si>
    <t xml:space="preserve"> 04.07-2014  </t>
  </si>
  <si>
    <t>MAA VASUNDHARA CONSTRUCTION, 9006650591</t>
  </si>
  <si>
    <t>CITY CREATION, 9386742763</t>
  </si>
  <si>
    <t>CITY CREATION,    9386742763</t>
  </si>
  <si>
    <t>SANJAY KUMAR,   8521954601</t>
  </si>
  <si>
    <t>SSS-466</t>
  </si>
  <si>
    <t>cSdq.Biqj ¼cjkSyh½</t>
  </si>
  <si>
    <t>mRØfer e/; fo|ky;] cyjk</t>
  </si>
  <si>
    <t>cSdq.Biqj</t>
  </si>
  <si>
    <t>e/; fo|ky;] eqatk c[kjh</t>
  </si>
  <si>
    <t>S.S.S-364</t>
  </si>
  <si>
    <t>floku</t>
  </si>
  <si>
    <t>njkSyh</t>
  </si>
  <si>
    <t>mRØfer e/; fo|ky;] d`".kkikyh</t>
  </si>
  <si>
    <t>ASIANA CONSTRACT PVT LTD
9431088485</t>
  </si>
  <si>
    <t>e/; fo|ky;] pdjh</t>
  </si>
  <si>
    <t>e/; fo|ky;] gjukVkaM</t>
  </si>
  <si>
    <t>mRØfer e/; fo|ky;] Vmoka ijfl;ka</t>
  </si>
  <si>
    <t>S.S.S-365(A)</t>
  </si>
  <si>
    <t>njkSank</t>
  </si>
  <si>
    <t>mRØfer e/; fo|ky;]cSnkiqj</t>
  </si>
  <si>
    <t>ASIANA CONSTRACT PVT LTD,9431081485</t>
  </si>
  <si>
    <t>S.S.S-365(B)</t>
  </si>
  <si>
    <t>e/; fo|ky;] idofy;k</t>
  </si>
  <si>
    <t>S.S.S-366</t>
  </si>
  <si>
    <t>egkjktxat</t>
  </si>
  <si>
    <t>e/; fo|ky;] ek/kksijq</t>
  </si>
  <si>
    <t>MS SHAILENDRA SHEKHAR MISHRA
9471004272</t>
  </si>
  <si>
    <t>S.S.S-367</t>
  </si>
  <si>
    <t>Hkkxokuiqj gkV</t>
  </si>
  <si>
    <t>mRØfer e/; fo|ky;] ljk; iMkSyh</t>
  </si>
  <si>
    <t>e/; fo|ky;] tqvkQj</t>
  </si>
  <si>
    <t>mRØfer e/; fo|ky;][kfM+;k Vksyk</t>
  </si>
  <si>
    <t>S.S.S-368</t>
  </si>
  <si>
    <t>xqBuh</t>
  </si>
  <si>
    <t>e/; fo|ky;] cdqykjh</t>
  </si>
  <si>
    <t>AMIT KUMAR CHATURVEDI
7562033432</t>
  </si>
  <si>
    <t>e/; fo|ky;] rkyh</t>
  </si>
  <si>
    <t>S.S.S-369(A)</t>
  </si>
  <si>
    <t>j?kqukFkiqj</t>
  </si>
  <si>
    <t>e/; fo|ky;] fn?koyh;k</t>
  </si>
  <si>
    <t>SUBHASH KUMAR SUBHASH,9934211227</t>
  </si>
  <si>
    <t>S.S.S-369(B)</t>
  </si>
  <si>
    <t>e/; fo|ky;] uoknk</t>
  </si>
  <si>
    <t>SIENN SECURITY PRIVATE LIMITED,9708011111</t>
  </si>
  <si>
    <t>S.S.S-370(A)</t>
  </si>
  <si>
    <t>fllou</t>
  </si>
  <si>
    <t>e/; fo|ky;] iM+jh</t>
  </si>
  <si>
    <t>DURGA  PRATAP  SINGH,7781003700</t>
  </si>
  <si>
    <t>S.S.S-370(B)</t>
  </si>
  <si>
    <t>e/; fo|ky;] Hkkxj</t>
  </si>
  <si>
    <t>S.S.S-371</t>
  </si>
  <si>
    <t>thjknsbZ</t>
  </si>
  <si>
    <t>e/; fo|ky;] latyiqj</t>
  </si>
  <si>
    <t xml:space="preserve">RENU DEVI
9771455967
</t>
  </si>
  <si>
    <t>S.S.S-372</t>
  </si>
  <si>
    <t>xksjs;kdksBh</t>
  </si>
  <si>
    <t>mRØfer e/; fo|ky;] e&gt;ofy;k</t>
  </si>
  <si>
    <t>S.S.S-373</t>
  </si>
  <si>
    <t>e/; fo|ky;] orZofy;k</t>
  </si>
  <si>
    <t>MD RAFIQUE,8292149970</t>
  </si>
  <si>
    <t>S.S.S-61</t>
  </si>
  <si>
    <t>SSS-409</t>
  </si>
  <si>
    <t>e/; fo|ky; dVljh</t>
  </si>
  <si>
    <t>SSS-411</t>
  </si>
  <si>
    <t>if'pe pEikj.k</t>
  </si>
  <si>
    <t>cxgk &amp;1</t>
  </si>
  <si>
    <t>e/; fo|ky;] cjxk¡o</t>
  </si>
  <si>
    <t>SSS-412</t>
  </si>
  <si>
    <t>cxgk &amp;2</t>
  </si>
  <si>
    <t>mRØfer e/; fo|ky;] Hksjhgjh dkWyksuh</t>
  </si>
  <si>
    <t>RAVI SHEKHAR
8002497100</t>
  </si>
  <si>
    <t>mRØfer e/; fo|ky;] ip:[kk</t>
  </si>
  <si>
    <t>SSS-413</t>
  </si>
  <si>
    <t>e/; fo|ky;] vtqvk lqxkSyh</t>
  </si>
  <si>
    <t>SSS-414</t>
  </si>
  <si>
    <t>mRØfer e/; fo|ky;] ejfg;k</t>
  </si>
  <si>
    <t>MS RADHEY KRISHNA CONSTRUCTION</t>
  </si>
  <si>
    <t>SSS-422</t>
  </si>
  <si>
    <t>iwohZ pEikj.k</t>
  </si>
  <si>
    <t>mRØfer e/; fo|ky;] f=os.kh</t>
  </si>
  <si>
    <t>VANSHAJ CONSTRUCTION</t>
  </si>
  <si>
    <t>SSS-423</t>
  </si>
  <si>
    <t>jktdh; e/; fo|ky;] dVgk</t>
  </si>
  <si>
    <t>SSS-424</t>
  </si>
  <si>
    <t xml:space="preserve"> mRØfer e/; fo|ky;] bUnzxkNh uohu</t>
  </si>
  <si>
    <t>SANTOSH PRASAD YADAV</t>
  </si>
  <si>
    <t>SSS-425</t>
  </si>
  <si>
    <t>mRØfer e/; fo|ky;] VdVdkiqj</t>
  </si>
  <si>
    <t>VARUN KUMAR</t>
  </si>
  <si>
    <t>SSS-426</t>
  </si>
  <si>
    <t>e/kqcu</t>
  </si>
  <si>
    <t>jktdh; e/; fo|ky;] catfj;k</t>
  </si>
  <si>
    <t>SSS-427</t>
  </si>
  <si>
    <t>mRØfer e/; fo|ky;] Qqyofj;k</t>
  </si>
  <si>
    <t>BHAWANI  BUILDCON AND PROJECT PVT LTD</t>
  </si>
  <si>
    <t>e/; fo|ky;] ipidM+h</t>
  </si>
  <si>
    <t>SSS-428</t>
  </si>
  <si>
    <t>?kksM+klkgu</t>
  </si>
  <si>
    <t>e/; fo|ky;] iqjufg;k</t>
  </si>
  <si>
    <t>SSS-437</t>
  </si>
  <si>
    <t>jktdh; e/; fo|ky;] fuekgh</t>
  </si>
  <si>
    <t>BIRENDRA KUMAR SINGH</t>
  </si>
  <si>
    <t>SSS-438</t>
  </si>
  <si>
    <t>Mqejk</t>
  </si>
  <si>
    <t>e/; fo|ky;] rkjknsoh] jathriqj</t>
  </si>
  <si>
    <t>MUKESH KUMAR</t>
  </si>
  <si>
    <t>बाजपट्टी</t>
  </si>
  <si>
    <t>e/; fo|ky;] iLrij</t>
  </si>
  <si>
    <t>Pramod Kumar     (9955128483)                        E.E. BSEIDC,                    Div.-Darbhanga</t>
  </si>
  <si>
    <t>Satish Prasad (8987263065)  E.E. BSEIDC, Div.-Patna</t>
  </si>
  <si>
    <t>Sanjeev Kumar (9199601788)       E.E. BSEIDC, Div.-Bhagalpur</t>
  </si>
  <si>
    <t>Anil Kumar (9334128101)  E.E. BSEIDC, Div.- Koshi</t>
  </si>
  <si>
    <t>Anil Kr. Singh (9801494702)    E.E. BSEIDC, Div.-Tirhut</t>
  </si>
  <si>
    <t>105-28</t>
  </si>
  <si>
    <t>Manoj Kumar Pandey (9661818750)                            E.E. BSEIDC, Div.- Purnea</t>
  </si>
  <si>
    <t>c</t>
  </si>
  <si>
    <t>SSS-135 (A)</t>
  </si>
  <si>
    <t>SSS-135 (B)</t>
  </si>
  <si>
    <t>SSS-135 (C)</t>
  </si>
  <si>
    <t>SSS-135 (D)</t>
  </si>
  <si>
    <t>Kanchan Cons.</t>
  </si>
  <si>
    <t>Suraj Traders</t>
  </si>
  <si>
    <t>SSS-265 (A)</t>
  </si>
  <si>
    <t>SSS-265 (B)</t>
  </si>
  <si>
    <t>Sunil Kumar</t>
  </si>
  <si>
    <t>Ram Pukar Singh</t>
  </si>
  <si>
    <t>M/S  Sheel Cons.</t>
  </si>
  <si>
    <t>SSS-271 (A)</t>
  </si>
  <si>
    <t>SSS-271 (B)</t>
  </si>
  <si>
    <t>SSS-271 (C)</t>
  </si>
  <si>
    <t>SSS-271 (D)</t>
  </si>
  <si>
    <t>Sharwan Kumar Singh</t>
  </si>
  <si>
    <t>Nawin Kumar</t>
  </si>
  <si>
    <t>Dhirendra prasad,Nalanda</t>
  </si>
  <si>
    <t>SSS-277 (A)</t>
  </si>
  <si>
    <t>SSS-277 (B)</t>
  </si>
  <si>
    <t>M/s Hari Om Construction, Aurangabad</t>
  </si>
  <si>
    <t>SSS-290 (A)</t>
  </si>
  <si>
    <t>SSS-290 (B)</t>
  </si>
  <si>
    <t>SSS-158 (A)</t>
  </si>
  <si>
    <t>SSS-158 (B)</t>
  </si>
  <si>
    <t>SSS-158 (C)</t>
  </si>
  <si>
    <t>SSS-158 (D)</t>
  </si>
  <si>
    <t>Bricks Liner Infra.</t>
  </si>
  <si>
    <t>M/S Tribhuwan Prasad Singh,Jamui</t>
  </si>
  <si>
    <t>Ganga Yamuna Cons.</t>
  </si>
  <si>
    <t>SSS-177 (A)</t>
  </si>
  <si>
    <t>SSS-177 (B)</t>
  </si>
  <si>
    <t>Stanely Engineering</t>
  </si>
  <si>
    <t>SSS-181 (A)</t>
  </si>
  <si>
    <t>SSS-181 (B)</t>
  </si>
  <si>
    <t>SSS-315 (A)</t>
  </si>
  <si>
    <t>SSS-315 (B)</t>
  </si>
  <si>
    <t>SSS-315 (C)</t>
  </si>
  <si>
    <t>SSS-315 (D)</t>
  </si>
  <si>
    <t>SSS-315 (E)</t>
  </si>
  <si>
    <t>Akash Kumar khaijpura</t>
  </si>
  <si>
    <t>Madan Kumar Singh, Supaul/95721030516</t>
  </si>
  <si>
    <t>Akash Kumar Khajpura Post BV</t>
  </si>
  <si>
    <t>Koshitech Devloper India Pvt.Ltd</t>
  </si>
  <si>
    <t>Flexicon Engineers And Planner Private Limited</t>
  </si>
  <si>
    <t>SSS-326 (A)</t>
  </si>
  <si>
    <t>SSS-326 (B)</t>
  </si>
  <si>
    <t>SSS-326 (C)</t>
  </si>
  <si>
    <t>SSS-81 (A)</t>
  </si>
  <si>
    <t>SSS-81 (B)</t>
  </si>
  <si>
    <t>SSS-81 (C)</t>
  </si>
  <si>
    <t>SSS-87 (A)</t>
  </si>
  <si>
    <t>SSS-87 (B)</t>
  </si>
  <si>
    <t>SSS-87 (C)</t>
  </si>
  <si>
    <t>SSS-87 (D)</t>
  </si>
  <si>
    <t>Shailendra Kumar</t>
  </si>
  <si>
    <t>SSS-88 (A)</t>
  </si>
  <si>
    <t>SSS-88 (B)</t>
  </si>
  <si>
    <t>SSS-88 (C)</t>
  </si>
  <si>
    <t>SSS-36 (A)</t>
  </si>
  <si>
    <t>SSS-36 (B)</t>
  </si>
  <si>
    <t>SSS-36 (C)</t>
  </si>
  <si>
    <t>SSS-36 (D)</t>
  </si>
  <si>
    <t>SSS-38 (A)</t>
  </si>
  <si>
    <t>SSS-38 (B)</t>
  </si>
  <si>
    <t>SSS-38 (C)</t>
  </si>
  <si>
    <t>Sadafal cons. Pvt. Ltd.</t>
  </si>
  <si>
    <t>Saroj Kumar</t>
  </si>
  <si>
    <t>SSS-40 (A)</t>
  </si>
  <si>
    <t>SSS-40 (B)</t>
  </si>
  <si>
    <t>SSS-40 (C)</t>
  </si>
  <si>
    <t>SSS-40 (D)</t>
  </si>
  <si>
    <t>M/S Rana Cons.</t>
  </si>
  <si>
    <t>SSS-54 (A)</t>
  </si>
  <si>
    <t>SSS-54 (B)</t>
  </si>
  <si>
    <t>SSS-54 (C)</t>
  </si>
  <si>
    <t>SSS-56 (A)</t>
  </si>
  <si>
    <t>SSS-56 (B)</t>
  </si>
  <si>
    <t>SSS-56 (C)</t>
  </si>
  <si>
    <t>SSS-56 (D)</t>
  </si>
  <si>
    <t>SSS-56 (E)</t>
  </si>
  <si>
    <t>SSS-56 (F)</t>
  </si>
  <si>
    <t>SSS-56 (G)</t>
  </si>
  <si>
    <t>SSS-56 (H)</t>
  </si>
  <si>
    <t>SSS-56 (I)</t>
  </si>
  <si>
    <t>Pramod Kumar</t>
  </si>
  <si>
    <t xml:space="preserve">   Binod Kumar Singh Basdeopur Chandal Vaishali-9931272442</t>
  </si>
  <si>
    <t>S.S.S-60 (A)</t>
  </si>
  <si>
    <t>S.S.S-60 (B)</t>
  </si>
  <si>
    <t>S.S.S-60 (C)</t>
  </si>
  <si>
    <t>S.S.S-60 (D)</t>
  </si>
  <si>
    <t>Sadafal Construction</t>
  </si>
  <si>
    <t>SSS-195 (A)</t>
  </si>
  <si>
    <t>SSS-195 (B)</t>
  </si>
  <si>
    <t>SSS-195 (C)</t>
  </si>
  <si>
    <t>SSS-195 (D)</t>
  </si>
  <si>
    <t>SSS-195 (E)</t>
  </si>
  <si>
    <t>SSS-195 (F)</t>
  </si>
  <si>
    <t>Amar Nath Jha</t>
  </si>
  <si>
    <t>SSS-196 (A)</t>
  </si>
  <si>
    <t>SSS-196 (B)</t>
  </si>
  <si>
    <t>SSS-196 (C)</t>
  </si>
  <si>
    <t>SSS-196 (D)</t>
  </si>
  <si>
    <t>Vikash Anand Mahila</t>
  </si>
  <si>
    <t>Avinash Kumar</t>
  </si>
  <si>
    <t>SSS-210 (A)</t>
  </si>
  <si>
    <t>SSS-210 (B)</t>
  </si>
  <si>
    <t>SSS-210 (C)</t>
  </si>
  <si>
    <t>SSS-210 (D)</t>
  </si>
  <si>
    <t>SSS-210 (E)</t>
  </si>
  <si>
    <t>SSS-210 (F)</t>
  </si>
  <si>
    <t>Bhawani Shankar Cons.</t>
  </si>
  <si>
    <t>Kiraye Baba Cons</t>
  </si>
  <si>
    <t>SSS-211 (A)</t>
  </si>
  <si>
    <t>SSS-211 (B)</t>
  </si>
  <si>
    <t>SSS-211 (C)</t>
  </si>
  <si>
    <t>Kailash Prasad Yadav Constructions Pvt Ltd,SUPAUL</t>
  </si>
  <si>
    <t>SSS-225 (A)</t>
  </si>
  <si>
    <t>SSS-225 (B)</t>
  </si>
  <si>
    <t>SSS-225 (C)</t>
  </si>
  <si>
    <t>SSS-225 (D)</t>
  </si>
  <si>
    <t>Rita Devi</t>
  </si>
  <si>
    <t>Jitendra Kumar singh  Gosi Amnour,Saran</t>
  </si>
  <si>
    <t>Date:-28.02.2015</t>
  </si>
  <si>
    <t>Layout</t>
  </si>
  <si>
    <t>KAMESHWAR PRASAD SINGH, 9386235888</t>
  </si>
  <si>
    <r>
      <t xml:space="preserve">mRØfer e/; fo|ky;] mnwZ </t>
    </r>
    <r>
      <rPr>
        <sz val="12"/>
        <color theme="1"/>
        <rFont val="Kruti Dev 010"/>
      </rPr>
      <t>eykBh</t>
    </r>
  </si>
  <si>
    <t>MS GUPTA DHAM CONSTRUCTION, 9661648500</t>
  </si>
  <si>
    <t>SANJAY KUMAR SINGH, 9973456006</t>
  </si>
  <si>
    <t>SANJU KUMARI, 9430676434</t>
  </si>
  <si>
    <r>
      <t xml:space="preserve">mRØfer e/; fo|ky;] </t>
    </r>
    <r>
      <rPr>
        <sz val="12"/>
        <color rgb="FF000000"/>
        <rFont val="Kruti Dev 010"/>
      </rPr>
      <t>dSFkksyksnhiqj</t>
    </r>
  </si>
  <si>
    <r>
      <t>e/; fo|ky; eksgCck</t>
    </r>
    <r>
      <rPr>
        <b/>
        <sz val="13"/>
        <color rgb="FF000000"/>
        <rFont val="Arial"/>
        <family val="2"/>
      </rPr>
      <t>*</t>
    </r>
  </si>
  <si>
    <t>MS ALAM CONSTRUCTION WORKS &amp; COMPANY, 9199574775</t>
  </si>
  <si>
    <t xml:space="preserve">/kenkgk </t>
  </si>
  <si>
    <r>
      <t xml:space="preserve">cxgk </t>
    </r>
    <r>
      <rPr>
        <sz val="14"/>
        <color theme="1"/>
        <rFont val="Times New Roman"/>
        <family val="1"/>
      </rPr>
      <t>II</t>
    </r>
  </si>
  <si>
    <r>
      <t xml:space="preserve">cxgk </t>
    </r>
    <r>
      <rPr>
        <sz val="14"/>
        <color theme="1"/>
        <rFont val="Times New Roman"/>
        <family val="1"/>
      </rPr>
      <t>I</t>
    </r>
  </si>
  <si>
    <t>SANJAY KUMAR, 8521954601</t>
  </si>
  <si>
    <t>SSS-131</t>
  </si>
  <si>
    <t>M/S A.K.Construction,Rohtas, Bihar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</si>
</sst>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 &quot;रु&quot;\ * #,##0.00_ ;_ &quot;रु&quot;\ * \-#,##0.00_ ;_ &quot;रु&quot;\ * &quot;-&quot;??_ ;_ @_ 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0"/>
      <color theme="1"/>
      <name val="Kruti Dev 010"/>
    </font>
    <font>
      <sz val="12"/>
      <color theme="1"/>
      <name val="Kruti Dev 010"/>
    </font>
    <font>
      <sz val="12"/>
      <color rgb="FF000000"/>
      <name val="Kruti Dev 010"/>
    </font>
    <font>
      <sz val="13"/>
      <color rgb="FF000000"/>
      <name val="Kruti Dev 010"/>
    </font>
    <font>
      <sz val="14"/>
      <color rgb="FF000000"/>
      <name val="Kruti Dev 010"/>
    </font>
    <font>
      <sz val="11"/>
      <color theme="1"/>
      <name val="Calibri"/>
      <family val="2"/>
      <charset val="1"/>
      <scheme val="minor"/>
    </font>
    <font>
      <sz val="14"/>
      <color theme="1"/>
      <name val="Kruti Dev 010"/>
    </font>
    <font>
      <sz val="11"/>
      <color indexed="8"/>
      <name val="Calibri"/>
      <family val="2"/>
    </font>
    <font>
      <sz val="14"/>
      <name val="Kruti Dev 010"/>
    </font>
    <font>
      <b/>
      <sz val="12"/>
      <name val="Times New Roman"/>
      <family val="1"/>
    </font>
    <font>
      <sz val="10"/>
      <name val="Arial"/>
      <family val="2"/>
    </font>
    <font>
      <sz val="15"/>
      <color theme="1"/>
      <name val="Kruti Dev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Kruti Dev 010"/>
    </font>
    <font>
      <b/>
      <sz val="8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"/>
      <color theme="1"/>
      <name val="Times New Roman"/>
      <family val="1"/>
    </font>
    <font>
      <sz val="14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13"/>
      <name val="Kruti Dev 010"/>
    </font>
    <font>
      <sz val="15"/>
      <name val="Kruti Dev 010"/>
    </font>
    <font>
      <sz val="15"/>
      <color rgb="FF000000"/>
      <name val="Kruti Dev 010"/>
    </font>
    <font>
      <sz val="12"/>
      <color theme="0" tint="-0.499984740745262"/>
      <name val="Calibri"/>
      <family val="2"/>
      <scheme val="minor"/>
    </font>
    <font>
      <sz val="12"/>
      <name val="Kruti Dev 010"/>
    </font>
    <font>
      <b/>
      <sz val="13"/>
      <color rgb="FF000000"/>
      <name val="Arial"/>
      <family val="2"/>
    </font>
    <font>
      <sz val="14"/>
      <color theme="1"/>
      <name val="Times New Roman"/>
      <family val="1"/>
    </font>
    <font>
      <sz val="16"/>
      <color rgb="FF000000"/>
      <name val="Kruti Dev 010"/>
    </font>
    <font>
      <sz val="13.5"/>
      <color rgb="FF000000"/>
      <name val="Kruti Dev 010"/>
    </font>
    <font>
      <sz val="13.5"/>
      <color theme="1"/>
      <name val="Kruti Dev 010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108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16" fontId="15" fillId="0" borderId="5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6" fontId="15" fillId="0" borderId="7" xfId="0" applyNumberFormat="1" applyFont="1" applyBorder="1" applyAlignment="1">
      <alignment horizontal="center" wrapText="1"/>
    </xf>
    <xf numFmtId="16" fontId="15" fillId="0" borderId="6" xfId="0" applyNumberFormat="1" applyFont="1" applyBorder="1" applyAlignment="1">
      <alignment horizontal="center" wrapText="1"/>
    </xf>
    <xf numFmtId="17" fontId="15" fillId="0" borderId="5" xfId="0" applyNumberFormat="1" applyFont="1" applyBorder="1" applyAlignment="1">
      <alignment horizontal="center" wrapText="1"/>
    </xf>
    <xf numFmtId="17" fontId="15" fillId="0" borderId="6" xfId="0" applyNumberFormat="1" applyFont="1" applyBorder="1" applyAlignment="1">
      <alignment horizontal="center" wrapText="1"/>
    </xf>
    <xf numFmtId="17" fontId="15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17" fillId="0" borderId="1" xfId="0" applyFont="1" applyBorder="1" applyAlignment="1">
      <alignment horizontal="center" wrapText="1"/>
    </xf>
    <xf numFmtId="0" fontId="4" fillId="0" borderId="1" xfId="0" applyFont="1" applyBorder="1"/>
    <xf numFmtId="2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" fontId="15" fillId="0" borderId="5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6" fontId="15" fillId="0" borderId="1" xfId="0" applyNumberFormat="1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22" fillId="0" borderId="1" xfId="2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17" fontId="4" fillId="0" borderId="6" xfId="0" applyNumberFormat="1" applyFont="1" applyBorder="1" applyAlignment="1">
      <alignment horizontal="center" wrapText="1"/>
    </xf>
    <xf numFmtId="17" fontId="4" fillId="0" borderId="7" xfId="0" applyNumberFormat="1" applyFont="1" applyBorder="1" applyAlignment="1">
      <alignment horizontal="center" wrapText="1"/>
    </xf>
    <xf numFmtId="0" fontId="22" fillId="0" borderId="1" xfId="4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17" fillId="0" borderId="6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30" fillId="0" borderId="14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1" fillId="0" borderId="1" xfId="0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2" fillId="0" borderId="1" xfId="0" applyFont="1" applyBorder="1"/>
    <xf numFmtId="0" fontId="32" fillId="4" borderId="1" xfId="0" applyFont="1" applyFill="1" applyBorder="1"/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1" xfId="0" applyFont="1" applyFill="1" applyBorder="1"/>
    <xf numFmtId="0" fontId="17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2" fillId="0" borderId="1" xfId="0" applyFont="1" applyBorder="1" applyAlignment="1">
      <alignment horizontal="left" vertical="center"/>
    </xf>
    <xf numFmtId="0" fontId="32" fillId="4" borderId="1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5" xfId="0" applyFont="1" applyBorder="1"/>
    <xf numFmtId="44" fontId="38" fillId="0" borderId="1" xfId="1" applyFont="1" applyBorder="1" applyAlignment="1">
      <alignment horizontal="center" vertical="center" textRotation="90" wrapText="1"/>
    </xf>
    <xf numFmtId="0" fontId="39" fillId="0" borderId="1" xfId="0" applyFont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textRotation="90" wrapText="1"/>
    </xf>
    <xf numFmtId="0" fontId="3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0" fillId="4" borderId="0" xfId="0" applyFill="1"/>
    <xf numFmtId="0" fontId="40" fillId="2" borderId="1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/>
    </xf>
    <xf numFmtId="166" fontId="42" fillId="3" borderId="1" xfId="1" applyNumberFormat="1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vertical="center" wrapText="1"/>
    </xf>
    <xf numFmtId="0" fontId="32" fillId="2" borderId="1" xfId="0" applyFont="1" applyFill="1" applyBorder="1"/>
    <xf numFmtId="0" fontId="43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0" fontId="29" fillId="4" borderId="1" xfId="0" applyFont="1" applyFill="1" applyBorder="1"/>
    <xf numFmtId="0" fontId="45" fillId="4" borderId="1" xfId="0" applyFont="1" applyFill="1" applyBorder="1"/>
    <xf numFmtId="0" fontId="29" fillId="2" borderId="1" xfId="0" applyFont="1" applyFill="1" applyBorder="1"/>
    <xf numFmtId="14" fontId="29" fillId="4" borderId="1" xfId="0" applyNumberFormat="1" applyFont="1" applyFill="1" applyBorder="1"/>
    <xf numFmtId="2" fontId="32" fillId="0" borderId="1" xfId="0" applyNumberFormat="1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2" borderId="7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4" applyFont="1" applyFill="1" applyBorder="1" applyAlignment="1">
      <alignment horizontal="center" vertical="center" wrapText="1"/>
    </xf>
    <xf numFmtId="0" fontId="31" fillId="0" borderId="1" xfId="4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2" fillId="0" borderId="1" xfId="0" applyFont="1" applyBorder="1" applyAlignment="1"/>
    <xf numFmtId="0" fontId="0" fillId="0" borderId="5" xfId="0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1" fillId="0" borderId="0" xfId="0" applyFont="1"/>
    <xf numFmtId="0" fontId="31" fillId="0" borderId="0" xfId="0" applyFont="1" applyAlignment="1">
      <alignment horizontal="left"/>
    </xf>
    <xf numFmtId="1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0" fillId="4" borderId="1" xfId="0" applyFill="1" applyBorder="1"/>
    <xf numFmtId="1" fontId="13" fillId="0" borderId="1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2" fontId="0" fillId="0" borderId="5" xfId="0" applyNumberForma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2" fillId="3" borderId="5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32" fillId="4" borderId="5" xfId="0" applyFont="1" applyFill="1" applyBorder="1"/>
    <xf numFmtId="0" fontId="7" fillId="0" borderId="11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49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/>
    </xf>
    <xf numFmtId="4" fontId="10" fillId="0" borderId="0" xfId="0" applyNumberFormat="1" applyFont="1"/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0" fillId="0" borderId="1" xfId="0" applyFill="1" applyBorder="1"/>
    <xf numFmtId="14" fontId="29" fillId="0" borderId="6" xfId="0" applyNumberFormat="1" applyFont="1" applyBorder="1" applyAlignment="1">
      <alignment vertical="top" wrapText="1"/>
    </xf>
    <xf numFmtId="14" fontId="29" fillId="0" borderId="1" xfId="0" applyNumberFormat="1" applyFont="1" applyBorder="1" applyAlignment="1">
      <alignment vertical="top" wrapText="1"/>
    </xf>
    <xf numFmtId="4" fontId="10" fillId="5" borderId="18" xfId="0" applyNumberFormat="1" applyFont="1" applyFill="1" applyBorder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49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left" vertical="center"/>
    </xf>
    <xf numFmtId="0" fontId="31" fillId="0" borderId="1" xfId="4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9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0" fontId="49" fillId="0" borderId="0" xfId="0" applyFont="1"/>
    <xf numFmtId="0" fontId="49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0" fontId="0" fillId="4" borderId="1" xfId="0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2" fillId="4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31" fillId="0" borderId="5" xfId="4" applyFont="1" applyFill="1" applyBorder="1" applyAlignment="1">
      <alignment horizontal="center" vertical="center" wrapText="1"/>
    </xf>
    <xf numFmtId="0" fontId="31" fillId="0" borderId="5" xfId="4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/>
    </xf>
    <xf numFmtId="2" fontId="0" fillId="0" borderId="7" xfId="0" applyNumberForma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4" fillId="0" borderId="0" xfId="0" applyFont="1"/>
    <xf numFmtId="0" fontId="27" fillId="0" borderId="1" xfId="4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5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/>
    </xf>
    <xf numFmtId="0" fontId="52" fillId="0" borderId="1" xfId="6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53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49" fillId="0" borderId="1" xfId="0" applyFont="1" applyBorder="1" applyAlignment="1">
      <alignment vertical="center" wrapText="1"/>
    </xf>
    <xf numFmtId="0" fontId="49" fillId="0" borderId="1" xfId="0" applyFont="1" applyFill="1" applyBorder="1" applyAlignment="1">
      <alignment wrapText="1"/>
    </xf>
    <xf numFmtId="0" fontId="49" fillId="6" borderId="1" xfId="0" applyFont="1" applyFill="1" applyBorder="1" applyAlignment="1">
      <alignment wrapText="1"/>
    </xf>
    <xf numFmtId="0" fontId="49" fillId="6" borderId="1" xfId="0" applyFont="1" applyFill="1" applyBorder="1" applyAlignment="1">
      <alignment vertical="center"/>
    </xf>
    <xf numFmtId="0" fontId="49" fillId="6" borderId="5" xfId="0" applyFont="1" applyFill="1" applyBorder="1" applyAlignment="1">
      <alignment vertical="center"/>
    </xf>
    <xf numFmtId="0" fontId="49" fillId="6" borderId="1" xfId="0" applyFont="1" applyFill="1" applyBorder="1" applyAlignment="1">
      <alignment vertical="center" wrapText="1"/>
    </xf>
    <xf numFmtId="0" fontId="49" fillId="0" borderId="5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" xfId="0" applyFont="1" applyBorder="1" applyAlignment="1">
      <alignment wrapText="1"/>
    </xf>
    <xf numFmtId="0" fontId="49" fillId="0" borderId="7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0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9" fillId="0" borderId="1" xfId="0" applyFont="1" applyBorder="1" applyAlignment="1">
      <alignment horizontal="right" vertical="center"/>
    </xf>
    <xf numFmtId="0" fontId="54" fillId="0" borderId="1" xfId="0" applyFont="1" applyBorder="1" applyAlignment="1">
      <alignment horizontal="center" vertical="center"/>
    </xf>
    <xf numFmtId="2" fontId="4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right"/>
    </xf>
    <xf numFmtId="0" fontId="54" fillId="4" borderId="1" xfId="0" applyFont="1" applyFill="1" applyBorder="1"/>
    <xf numFmtId="0" fontId="54" fillId="0" borderId="1" xfId="0" applyFont="1" applyBorder="1"/>
    <xf numFmtId="2" fontId="49" fillId="0" borderId="1" xfId="0" applyNumberFormat="1" applyFont="1" applyBorder="1" applyAlignment="1">
      <alignment wrapText="1"/>
    </xf>
    <xf numFmtId="0" fontId="54" fillId="4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54" fillId="0" borderId="1" xfId="0" applyFont="1" applyFill="1" applyBorder="1"/>
    <xf numFmtId="0" fontId="49" fillId="0" borderId="1" xfId="0" applyFont="1" applyBorder="1" applyAlignment="1">
      <alignment horizontal="left" vertical="center"/>
    </xf>
    <xf numFmtId="0" fontId="49" fillId="0" borderId="1" xfId="0" applyFont="1" applyBorder="1" applyAlignment="1"/>
    <xf numFmtId="0" fontId="49" fillId="0" borderId="1" xfId="0" applyFont="1" applyBorder="1" applyAlignment="1">
      <alignment horizontal="left" wrapText="1"/>
    </xf>
    <xf numFmtId="0" fontId="54" fillId="0" borderId="0" xfId="0" applyFont="1"/>
    <xf numFmtId="0" fontId="12" fillId="0" borderId="5" xfId="0" applyFont="1" applyBorder="1" applyAlignment="1">
      <alignment vertical="center" wrapText="1"/>
    </xf>
    <xf numFmtId="0" fontId="49" fillId="0" borderId="5" xfId="0" applyFont="1" applyBorder="1"/>
    <xf numFmtId="0" fontId="49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right"/>
    </xf>
    <xf numFmtId="0" fontId="54" fillId="4" borderId="5" xfId="0" applyFont="1" applyFill="1" applyBorder="1"/>
    <xf numFmtId="0" fontId="54" fillId="0" borderId="5" xfId="0" applyFont="1" applyBorder="1"/>
    <xf numFmtId="2" fontId="49" fillId="0" borderId="5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31" fillId="0" borderId="7" xfId="4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0" fontId="51" fillId="0" borderId="1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vertical="center" wrapText="1"/>
    </xf>
    <xf numFmtId="0" fontId="53" fillId="0" borderId="6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/>
    </xf>
    <xf numFmtId="0" fontId="46" fillId="6" borderId="1" xfId="0" applyFont="1" applyFill="1" applyBorder="1" applyAlignment="1">
      <alignment vertical="center"/>
    </xf>
    <xf numFmtId="0" fontId="46" fillId="6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6" fillId="0" borderId="7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7" xfId="0" applyFont="1" applyBorder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58" fillId="0" borderId="1" xfId="0" applyFont="1" applyBorder="1" applyAlignment="1">
      <alignment horizontal="left" vertical="center" wrapText="1"/>
    </xf>
    <xf numFmtId="0" fontId="5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7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0" fillId="6" borderId="6" xfId="0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2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Border="1"/>
    <xf numFmtId="0" fontId="55" fillId="0" borderId="1" xfId="12" applyFont="1" applyBorder="1" applyAlignment="1" applyProtection="1">
      <alignment horizontal="center" vertical="center" wrapText="1"/>
    </xf>
    <xf numFmtId="0" fontId="0" fillId="6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22" fillId="0" borderId="1" xfId="2" quotePrefix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1" fillId="0" borderId="1" xfId="8" applyFont="1" applyFill="1" applyBorder="1" applyAlignment="1">
      <alignment horizontal="center" vertical="center" wrapText="1"/>
    </xf>
    <xf numFmtId="0" fontId="31" fillId="0" borderId="1" xfId="9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59" fillId="0" borderId="1" xfId="0" applyFont="1" applyBorder="1" applyAlignment="1">
      <alignment vertical="center" wrapText="1"/>
    </xf>
    <xf numFmtId="0" fontId="60" fillId="0" borderId="1" xfId="0" applyFont="1" applyFill="1" applyBorder="1" applyAlignment="1">
      <alignment vertical="center"/>
    </xf>
    <xf numFmtId="0" fontId="60" fillId="0" borderId="2" xfId="0" applyFont="1" applyFill="1" applyBorder="1" applyAlignment="1">
      <alignment vertical="center"/>
    </xf>
    <xf numFmtId="0" fontId="60" fillId="0" borderId="2" xfId="0" applyFont="1" applyFill="1" applyBorder="1" applyAlignment="1">
      <alignment vertical="center" wrapText="1"/>
    </xf>
    <xf numFmtId="0" fontId="60" fillId="0" borderId="8" xfId="0" applyFont="1" applyFill="1" applyBorder="1" applyAlignment="1">
      <alignment vertical="center"/>
    </xf>
    <xf numFmtId="0" fontId="59" fillId="0" borderId="5" xfId="0" applyFont="1" applyBorder="1" applyAlignment="1">
      <alignment vertical="center" wrapText="1"/>
    </xf>
    <xf numFmtId="0" fontId="0" fillId="0" borderId="5" xfId="0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60" fillId="0" borderId="7" xfId="0" applyFont="1" applyFill="1" applyBorder="1" applyAlignment="1">
      <alignment vertical="center"/>
    </xf>
    <xf numFmtId="0" fontId="0" fillId="0" borderId="7" xfId="0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4" borderId="1" xfId="0" applyFont="1" applyFill="1" applyBorder="1"/>
    <xf numFmtId="0" fontId="0" fillId="0" borderId="1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/>
    <xf numFmtId="2" fontId="3" fillId="0" borderId="1" xfId="0" applyNumberFormat="1" applyFont="1" applyBorder="1" applyAlignment="1">
      <alignment horizontal="center"/>
    </xf>
    <xf numFmtId="0" fontId="49" fillId="0" borderId="1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2" fontId="49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 wrapText="1"/>
    </xf>
    <xf numFmtId="44" fontId="2" fillId="0" borderId="1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left" vertical="center" wrapText="1"/>
    </xf>
    <xf numFmtId="0" fontId="22" fillId="0" borderId="7" xfId="2" applyFont="1" applyFill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7" xfId="0" applyFont="1" applyBorder="1" applyAlignment="1">
      <alignment horizontal="left" vertical="center" wrapText="1"/>
    </xf>
    <xf numFmtId="0" fontId="22" fillId="0" borderId="6" xfId="2" applyFont="1" applyFill="1" applyBorder="1" applyAlignment="1">
      <alignment horizontal="left" vertical="center" wrapText="1"/>
    </xf>
    <xf numFmtId="0" fontId="49" fillId="0" borderId="6" xfId="0" applyFont="1" applyBorder="1" applyAlignment="1">
      <alignment horizontal="left" vertical="center" wrapText="1"/>
    </xf>
    <xf numFmtId="16" fontId="4" fillId="0" borderId="5" xfId="0" applyNumberFormat="1" applyFont="1" applyBorder="1" applyAlignment="1">
      <alignment horizontal="center" wrapText="1"/>
    </xf>
    <xf numFmtId="16" fontId="4" fillId="0" borderId="6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37" fillId="0" borderId="6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4" fillId="0" borderId="5" xfId="2" applyFont="1" applyFill="1" applyBorder="1" applyAlignment="1">
      <alignment horizontal="left" vertical="center" wrapText="1"/>
    </xf>
    <xf numFmtId="0" fontId="24" fillId="0" borderId="7" xfId="2" applyFont="1" applyFill="1" applyBorder="1" applyAlignment="1">
      <alignment horizontal="left" vertical="center" wrapText="1"/>
    </xf>
    <xf numFmtId="0" fontId="24" fillId="0" borderId="6" xfId="2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7" fillId="0" borderId="6" xfId="0" applyFont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0" fontId="49" fillId="0" borderId="5" xfId="0" applyFont="1" applyBorder="1" applyAlignment="1">
      <alignment vertical="center" wrapText="1"/>
    </xf>
    <xf numFmtId="0" fontId="49" fillId="0" borderId="6" xfId="0" applyFont="1" applyBorder="1" applyAlignment="1">
      <alignment vertical="center" wrapText="1"/>
    </xf>
    <xf numFmtId="0" fontId="49" fillId="0" borderId="7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9" fillId="0" borderId="5" xfId="0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2" fillId="0" borderId="5" xfId="5" applyFont="1" applyFill="1" applyBorder="1" applyAlignment="1">
      <alignment horizontal="center" vertical="center"/>
    </xf>
    <xf numFmtId="0" fontId="52" fillId="0" borderId="7" xfId="5" applyFont="1" applyFill="1" applyBorder="1" applyAlignment="1">
      <alignment horizontal="center" vertical="center"/>
    </xf>
    <xf numFmtId="0" fontId="27" fillId="0" borderId="5" xfId="5" applyFont="1" applyFill="1" applyBorder="1" applyAlignment="1">
      <alignment horizontal="center" vertical="center"/>
    </xf>
    <xf numFmtId="0" fontId="27" fillId="0" borderId="7" xfId="5" applyFont="1" applyFill="1" applyBorder="1" applyAlignment="1">
      <alignment horizontal="center" vertical="center"/>
    </xf>
    <xf numFmtId="0" fontId="52" fillId="0" borderId="6" xfId="5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7" fillId="0" borderId="5" xfId="4" applyFont="1" applyFill="1" applyBorder="1" applyAlignment="1">
      <alignment horizontal="center" vertical="center"/>
    </xf>
    <xf numFmtId="0" fontId="27" fillId="0" borderId="7" xfId="4" applyFont="1" applyFill="1" applyBorder="1" applyAlignment="1">
      <alignment horizontal="center" vertical="center"/>
    </xf>
    <xf numFmtId="0" fontId="27" fillId="0" borderId="6" xfId="4" applyFont="1" applyFill="1" applyBorder="1" applyAlignment="1">
      <alignment horizontal="center" vertical="center"/>
    </xf>
    <xf numFmtId="0" fontId="27" fillId="0" borderId="5" xfId="4" quotePrefix="1" applyFont="1" applyFill="1" applyBorder="1" applyAlignment="1">
      <alignment horizontal="center" vertical="center"/>
    </xf>
    <xf numFmtId="0" fontId="27" fillId="0" borderId="6" xfId="4" quotePrefix="1" applyFont="1" applyFill="1" applyBorder="1" applyAlignment="1">
      <alignment horizontal="center" vertical="center"/>
    </xf>
    <xf numFmtId="0" fontId="27" fillId="0" borderId="7" xfId="4" quotePrefix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vertical="center" wrapText="1"/>
    </xf>
    <xf numFmtId="0" fontId="49" fillId="0" borderId="7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49" fillId="0" borderId="5" xfId="0" applyFont="1" applyFill="1" applyBorder="1" applyAlignment="1">
      <alignment vertical="center"/>
    </xf>
    <xf numFmtId="0" fontId="49" fillId="0" borderId="7" xfId="0" applyFont="1" applyFill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27" fillId="0" borderId="5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52" fillId="0" borderId="5" xfId="6" applyFont="1" applyFill="1" applyBorder="1" applyAlignment="1">
      <alignment horizontal="center" vertical="center" wrapText="1"/>
    </xf>
    <xf numFmtId="0" fontId="52" fillId="0" borderId="7" xfId="6" applyFont="1" applyFill="1" applyBorder="1" applyAlignment="1">
      <alignment horizontal="center" vertical="center" wrapText="1"/>
    </xf>
    <xf numFmtId="0" fontId="52" fillId="0" borderId="6" xfId="6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22" fillId="0" borderId="5" xfId="2" applyFont="1" applyFill="1" applyBorder="1" applyAlignment="1">
      <alignment horizontal="center" vertical="center"/>
    </xf>
    <xf numFmtId="0" fontId="22" fillId="0" borderId="6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2" fillId="0" borderId="5" xfId="4" applyFont="1" applyFill="1" applyBorder="1" applyAlignment="1">
      <alignment horizontal="center" vertical="center"/>
    </xf>
    <xf numFmtId="0" fontId="22" fillId="0" borderId="6" xfId="4" applyFont="1" applyFill="1" applyBorder="1" applyAlignment="1">
      <alignment horizontal="center" vertical="center"/>
    </xf>
    <xf numFmtId="0" fontId="22" fillId="0" borderId="7" xfId="4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5" xfId="2" applyFont="1" applyFill="1" applyBorder="1" applyAlignment="1">
      <alignment horizontal="center" vertical="center" wrapText="1"/>
    </xf>
    <xf numFmtId="0" fontId="31" fillId="0" borderId="6" xfId="2" applyFont="1" applyFill="1" applyBorder="1" applyAlignment="1">
      <alignment horizontal="center" vertical="center" wrapText="1"/>
    </xf>
    <xf numFmtId="0" fontId="31" fillId="0" borderId="7" xfId="2" applyFont="1" applyFill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9" fillId="0" borderId="5" xfId="0" applyFont="1" applyBorder="1" applyAlignment="1">
      <alignment horizontal="left" vertical="center"/>
    </xf>
    <xf numFmtId="0" fontId="49" fillId="0" borderId="7" xfId="0" applyFont="1" applyBorder="1" applyAlignment="1">
      <alignment horizontal="left" vertical="center"/>
    </xf>
    <xf numFmtId="0" fontId="49" fillId="0" borderId="5" xfId="0" applyFont="1" applyBorder="1" applyAlignment="1">
      <alignment horizontal="left"/>
    </xf>
    <xf numFmtId="0" fontId="49" fillId="0" borderId="7" xfId="0" applyFont="1" applyBorder="1" applyAlignment="1">
      <alignment horizontal="left"/>
    </xf>
    <xf numFmtId="0" fontId="51" fillId="0" borderId="5" xfId="2" applyFont="1" applyFill="1" applyBorder="1" applyAlignment="1">
      <alignment horizontal="center" vertical="center" wrapText="1"/>
    </xf>
    <xf numFmtId="0" fontId="51" fillId="0" borderId="6" xfId="2" applyFont="1" applyFill="1" applyBorder="1" applyAlignment="1">
      <alignment horizontal="center" vertical="center" wrapText="1"/>
    </xf>
    <xf numFmtId="0" fontId="51" fillId="0" borderId="7" xfId="2" applyFont="1" applyFill="1" applyBorder="1" applyAlignment="1">
      <alignment horizontal="center" vertical="center" wrapText="1"/>
    </xf>
    <xf numFmtId="165" fontId="31" fillId="0" borderId="5" xfId="0" applyNumberFormat="1" applyFont="1" applyFill="1" applyBorder="1" applyAlignment="1">
      <alignment horizontal="center" vertical="center" wrapText="1"/>
    </xf>
    <xf numFmtId="165" fontId="31" fillId="0" borderId="7" xfId="0" applyNumberFormat="1" applyFont="1" applyFill="1" applyBorder="1" applyAlignment="1">
      <alignment horizontal="center" vertical="center" wrapText="1"/>
    </xf>
    <xf numFmtId="165" fontId="31" fillId="0" borderId="6" xfId="0" applyNumberFormat="1" applyFont="1" applyFill="1" applyBorder="1" applyAlignment="1">
      <alignment horizontal="center" vertical="center" wrapText="1"/>
    </xf>
    <xf numFmtId="0" fontId="49" fillId="0" borderId="6" xfId="0" applyFont="1" applyBorder="1" applyAlignment="1">
      <alignment horizontal="left" vertical="center"/>
    </xf>
    <xf numFmtId="0" fontId="49" fillId="0" borderId="5" xfId="0" applyFont="1" applyFill="1" applyBorder="1" applyAlignment="1">
      <alignment horizontal="left" vertical="center" wrapText="1"/>
    </xf>
    <xf numFmtId="0" fontId="49" fillId="0" borderId="6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44" fontId="2" fillId="0" borderId="5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/>
    </xf>
    <xf numFmtId="0" fontId="46" fillId="0" borderId="7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28" fillId="0" borderId="5" xfId="2" applyFont="1" applyFill="1" applyBorder="1" applyAlignment="1">
      <alignment horizontal="center" vertical="center"/>
    </xf>
    <xf numFmtId="0" fontId="28" fillId="0" borderId="6" xfId="2" applyFont="1" applyFill="1" applyBorder="1" applyAlignment="1">
      <alignment horizontal="center" vertical="center"/>
    </xf>
    <xf numFmtId="0" fontId="28" fillId="0" borderId="7" xfId="2" applyFont="1" applyFill="1" applyBorder="1" applyAlignment="1">
      <alignment horizontal="center" vertical="center"/>
    </xf>
    <xf numFmtId="0" fontId="46" fillId="0" borderId="5" xfId="0" applyFont="1" applyBorder="1" applyAlignment="1">
      <alignment horizontal="left" vertical="center"/>
    </xf>
    <xf numFmtId="0" fontId="46" fillId="0" borderId="6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top" wrapText="1"/>
    </xf>
    <xf numFmtId="0" fontId="47" fillId="0" borderId="5" xfId="0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46" fillId="0" borderId="5" xfId="0" applyFont="1" applyFill="1" applyBorder="1" applyAlignment="1">
      <alignment horizontal="left" vertical="center" wrapText="1"/>
    </xf>
    <xf numFmtId="0" fontId="46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8" fillId="0" borderId="5" xfId="7" applyFont="1" applyFill="1" applyBorder="1" applyAlignment="1">
      <alignment horizontal="center" vertical="center"/>
    </xf>
    <xf numFmtId="0" fontId="28" fillId="0" borderId="7" xfId="7" applyFont="1" applyFill="1" applyBorder="1" applyAlignment="1">
      <alignment horizontal="center" vertical="center"/>
    </xf>
    <xf numFmtId="0" fontId="28" fillId="0" borderId="6" xfId="7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9" fillId="0" borderId="1" xfId="0" applyFont="1" applyBorder="1"/>
    <xf numFmtId="0" fontId="0" fillId="0" borderId="1" xfId="0" applyFont="1" applyBorder="1" applyAlignment="1">
      <alignment horizontal="left" vertical="center" wrapText="1"/>
    </xf>
    <xf numFmtId="17" fontId="15" fillId="0" borderId="1" xfId="0" applyNumberFormat="1" applyFont="1" applyBorder="1" applyAlignment="1">
      <alignment horizontal="left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5" xfId="4" applyFont="1" applyFill="1" applyBorder="1" applyAlignment="1">
      <alignment horizontal="center" vertical="center" wrapText="1"/>
    </xf>
    <xf numFmtId="0" fontId="29" fillId="0" borderId="7" xfId="0" applyFont="1" applyBorder="1"/>
    <xf numFmtId="0" fontId="0" fillId="6" borderId="5" xfId="0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/>
    </xf>
    <xf numFmtId="16" fontId="15" fillId="0" borderId="5" xfId="0" applyNumberFormat="1" applyFont="1" applyBorder="1" applyAlignment="1">
      <alignment horizontal="left" vertical="center" wrapText="1"/>
    </xf>
    <xf numFmtId="16" fontId="15" fillId="0" borderId="7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9" fillId="0" borderId="6" xfId="0" applyFont="1" applyBorder="1"/>
    <xf numFmtId="17" fontId="15" fillId="0" borderId="5" xfId="0" applyNumberFormat="1" applyFont="1" applyBorder="1" applyAlignment="1">
      <alignment horizontal="left" vertical="center" wrapText="1"/>
    </xf>
    <xf numFmtId="17" fontId="15" fillId="0" borderId="6" xfId="0" applyNumberFormat="1" applyFont="1" applyBorder="1" applyAlignment="1">
      <alignment horizontal="left" vertical="center" wrapText="1"/>
    </xf>
    <xf numFmtId="17" fontId="15" fillId="0" borderId="7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7" fillId="0" borderId="5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16" fontId="15" fillId="0" borderId="6" xfId="0" applyNumberFormat="1" applyFont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29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0" fillId="5" borderId="16" xfId="0" applyNumberFormat="1" applyFont="1" applyFill="1" applyBorder="1" applyAlignment="1">
      <alignment horizontal="center" wrapText="1"/>
    </xf>
    <xf numFmtId="4" fontId="10" fillId="5" borderId="17" xfId="0" applyNumberFormat="1" applyFont="1" applyFill="1" applyBorder="1" applyAlignment="1">
      <alignment horizontal="center" wrapText="1"/>
    </xf>
    <xf numFmtId="0" fontId="31" fillId="0" borderId="6" xfId="0" applyFont="1" applyFill="1" applyBorder="1" applyAlignment="1">
      <alignment horizontal="center" vertical="center"/>
    </xf>
    <xf numFmtId="4" fontId="10" fillId="5" borderId="19" xfId="0" applyNumberFormat="1" applyFont="1" applyFill="1" applyBorder="1" applyAlignment="1">
      <alignment horizontal="center" wrapText="1"/>
    </xf>
    <xf numFmtId="4" fontId="10" fillId="5" borderId="20" xfId="0" applyNumberFormat="1" applyFont="1" applyFill="1" applyBorder="1" applyAlignment="1">
      <alignment horizontal="center" wrapText="1"/>
    </xf>
    <xf numFmtId="4" fontId="10" fillId="5" borderId="21" xfId="0" applyNumberFormat="1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5" xfId="8" applyFont="1" applyFill="1" applyBorder="1" applyAlignment="1">
      <alignment horizontal="center" vertical="center" wrapText="1"/>
    </xf>
    <xf numFmtId="0" fontId="31" fillId="0" borderId="6" xfId="8" applyFont="1" applyFill="1" applyBorder="1" applyAlignment="1">
      <alignment horizontal="center" vertical="center" wrapText="1"/>
    </xf>
    <xf numFmtId="0" fontId="31" fillId="0" borderId="7" xfId="8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1" fillId="0" borderId="5" xfId="9" applyFont="1" applyFill="1" applyBorder="1" applyAlignment="1">
      <alignment horizontal="center" vertical="center" wrapText="1"/>
    </xf>
    <xf numFmtId="0" fontId="31" fillId="0" borderId="6" xfId="9" applyFont="1" applyFill="1" applyBorder="1" applyAlignment="1">
      <alignment horizontal="center" vertical="center" wrapText="1"/>
    </xf>
    <xf numFmtId="0" fontId="31" fillId="0" borderId="7" xfId="9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51" fillId="0" borderId="5" xfId="9" applyFont="1" applyFill="1" applyBorder="1" applyAlignment="1">
      <alignment horizontal="center" vertical="center" wrapText="1"/>
    </xf>
    <xf numFmtId="0" fontId="51" fillId="0" borderId="6" xfId="9" applyFont="1" applyFill="1" applyBorder="1" applyAlignment="1">
      <alignment horizontal="center" vertical="center" wrapText="1"/>
    </xf>
    <xf numFmtId="0" fontId="51" fillId="0" borderId="7" xfId="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31" fillId="0" borderId="5" xfId="4" applyFont="1" applyFill="1" applyBorder="1" applyAlignment="1">
      <alignment vertical="center"/>
    </xf>
    <xf numFmtId="0" fontId="31" fillId="0" borderId="7" xfId="4" applyFont="1" applyFill="1" applyBorder="1" applyAlignment="1">
      <alignment vertical="center"/>
    </xf>
    <xf numFmtId="0" fontId="31" fillId="0" borderId="6" xfId="4" applyFont="1" applyFill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/>
    </xf>
  </cellXfs>
  <cellStyles count="13">
    <cellStyle name="Comma 2 2" xfId="10"/>
    <cellStyle name="Currency" xfId="1" builtinId="4"/>
    <cellStyle name="Currency 2" xfId="11"/>
    <cellStyle name="Hyperlink" xfId="12" builtinId="8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6">
    <dxf>
      <font>
        <b val="0"/>
        <strike val="0"/>
        <outline val="0"/>
        <shadow val="0"/>
        <u val="none"/>
        <vertAlign val="baseline"/>
        <sz val="9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9"/>
      </font>
      <fill>
        <patternFill patternType="solid">
          <fgColor rgb="FF000000"/>
          <bgColor rgb="FFFFFFFF"/>
        </patternFill>
      </fill>
      <alignment horizontal="left" vertical="center" textRotation="0" wrapText="1" indent="0" relativeIndent="255" justifyLastLine="0" shrinkToFit="0" mergeCell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Y22:Y31" totalsRowShown="0" headerRowDxfId="5" dataDxfId="3" headerRowBorderDxfId="4" tableBorderDxfId="2" totalsRowBorderDxfId="1">
  <tableColumns count="1">
    <tableColumn id="1" name="Land not availabl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ktiV~~Vh@cks[kM+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tabSelected="1"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Q17" sqref="Q17"/>
    </sheetView>
  </sheetViews>
  <sheetFormatPr defaultRowHeight="15"/>
  <cols>
    <col min="1" max="1" width="3.7109375" style="36" customWidth="1"/>
    <col min="2" max="2" width="16.140625" customWidth="1"/>
    <col min="3" max="3" width="21.140625" customWidth="1"/>
    <col min="4" max="5" width="5.7109375" customWidth="1"/>
    <col min="6" max="6" width="11" customWidth="1"/>
    <col min="7" max="8" width="5.7109375" customWidth="1"/>
    <col min="9" max="9" width="11.42578125" customWidth="1"/>
    <col min="10" max="10" width="2.85546875" hidden="1" customWidth="1"/>
    <col min="11" max="18" width="4.7109375" customWidth="1"/>
    <col min="19" max="21" width="5.7109375" customWidth="1"/>
    <col min="22" max="22" width="10.7109375" customWidth="1"/>
    <col min="23" max="23" width="14.140625" customWidth="1"/>
    <col min="24" max="25" width="9.140625" customWidth="1"/>
  </cols>
  <sheetData>
    <row r="2" spans="1:25">
      <c r="A2" s="630" t="s">
        <v>18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</row>
    <row r="3" spans="1:25">
      <c r="A3" s="612" t="s">
        <v>1776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3" t="s">
        <v>2462</v>
      </c>
      <c r="W3" s="614"/>
    </row>
    <row r="4" spans="1:25" ht="15" customHeight="1">
      <c r="A4" s="616" t="s">
        <v>0</v>
      </c>
      <c r="B4" s="615" t="s">
        <v>21</v>
      </c>
      <c r="C4" s="615" t="s">
        <v>22</v>
      </c>
      <c r="D4" s="633" t="s">
        <v>29</v>
      </c>
      <c r="E4" s="634"/>
      <c r="F4" s="638"/>
      <c r="G4" s="633" t="s">
        <v>25</v>
      </c>
      <c r="H4" s="634"/>
      <c r="I4" s="638"/>
      <c r="J4" s="635" t="s">
        <v>20</v>
      </c>
      <c r="K4" s="617" t="s">
        <v>15</v>
      </c>
      <c r="L4" s="617"/>
      <c r="M4" s="617"/>
      <c r="N4" s="617"/>
      <c r="O4" s="617"/>
      <c r="P4" s="617"/>
      <c r="Q4" s="617"/>
      <c r="R4" s="618"/>
      <c r="S4" s="619" t="s">
        <v>28</v>
      </c>
      <c r="T4" s="617"/>
      <c r="U4" s="618"/>
      <c r="V4" s="620" t="s">
        <v>47</v>
      </c>
      <c r="W4" s="623" t="s">
        <v>13</v>
      </c>
    </row>
    <row r="5" spans="1:25" ht="25.5" customHeight="1">
      <c r="A5" s="616"/>
      <c r="B5" s="615"/>
      <c r="C5" s="615"/>
      <c r="D5" s="610" t="s">
        <v>23</v>
      </c>
      <c r="E5" s="610" t="s">
        <v>26</v>
      </c>
      <c r="F5" s="610" t="s">
        <v>24</v>
      </c>
      <c r="G5" s="610" t="s">
        <v>23</v>
      </c>
      <c r="H5" s="610" t="s">
        <v>26</v>
      </c>
      <c r="I5" s="610" t="s">
        <v>24</v>
      </c>
      <c r="J5" s="636"/>
      <c r="K5" s="626" t="s">
        <v>2463</v>
      </c>
      <c r="L5" s="610" t="s">
        <v>9</v>
      </c>
      <c r="M5" s="610" t="s">
        <v>8</v>
      </c>
      <c r="N5" s="633" t="s">
        <v>16</v>
      </c>
      <c r="O5" s="634"/>
      <c r="P5" s="633" t="s">
        <v>17</v>
      </c>
      <c r="Q5" s="634"/>
      <c r="R5" s="610" t="s">
        <v>12</v>
      </c>
      <c r="S5" s="631" t="s">
        <v>6</v>
      </c>
      <c r="T5" s="631" t="s">
        <v>27</v>
      </c>
      <c r="U5" s="631" t="s">
        <v>7</v>
      </c>
      <c r="V5" s="621"/>
      <c r="W5" s="624"/>
    </row>
    <row r="6" spans="1:25" ht="34.5" customHeight="1">
      <c r="A6" s="616"/>
      <c r="B6" s="615"/>
      <c r="C6" s="615"/>
      <c r="D6" s="611"/>
      <c r="E6" s="611"/>
      <c r="F6" s="611"/>
      <c r="G6" s="611"/>
      <c r="H6" s="611"/>
      <c r="I6" s="611"/>
      <c r="J6" s="637"/>
      <c r="K6" s="627"/>
      <c r="L6" s="611"/>
      <c r="M6" s="611"/>
      <c r="N6" s="355" t="s">
        <v>10</v>
      </c>
      <c r="O6" s="355" t="s">
        <v>11</v>
      </c>
      <c r="P6" s="355" t="s">
        <v>10</v>
      </c>
      <c r="Q6" s="355" t="s">
        <v>11</v>
      </c>
      <c r="R6" s="611"/>
      <c r="S6" s="632"/>
      <c r="T6" s="632"/>
      <c r="U6" s="632"/>
      <c r="V6" s="622"/>
      <c r="W6" s="625"/>
      <c r="Y6" t="s">
        <v>30</v>
      </c>
    </row>
    <row r="7" spans="1:25" ht="54.95" customHeight="1">
      <c r="A7" s="167">
        <v>1</v>
      </c>
      <c r="B7" s="186" t="s">
        <v>1844</v>
      </c>
      <c r="C7" s="187" t="s">
        <v>2332</v>
      </c>
      <c r="D7" s="6">
        <f>'Patna (East)'!A61</f>
        <v>29</v>
      </c>
      <c r="E7" s="6">
        <f>'Patna (East)'!E62</f>
        <v>54</v>
      </c>
      <c r="F7" s="6">
        <f>'Patna (East)'!J62</f>
        <v>4803.6399999999994</v>
      </c>
      <c r="G7" s="167">
        <f>D7-2</f>
        <v>27</v>
      </c>
      <c r="H7" s="6">
        <f>E7-('Patna (East)'!E58+'Patna (East)'!E53)</f>
        <v>52</v>
      </c>
      <c r="I7" s="167">
        <f>F7</f>
        <v>4803.6399999999994</v>
      </c>
      <c r="J7" s="167"/>
      <c r="K7" s="167">
        <f>'Patna (East)'!O62</f>
        <v>0</v>
      </c>
      <c r="L7" s="167">
        <f>'Patna (East)'!P62</f>
        <v>9</v>
      </c>
      <c r="M7" s="167">
        <f>'Patna (East)'!Q62</f>
        <v>6</v>
      </c>
      <c r="N7" s="167">
        <f>'Patna (East)'!R62</f>
        <v>10</v>
      </c>
      <c r="O7" s="167">
        <f>'Patna (East)'!S62</f>
        <v>3</v>
      </c>
      <c r="P7" s="167">
        <f>'Patna (East)'!T62</f>
        <v>8</v>
      </c>
      <c r="Q7" s="167">
        <f>'Patna (East)'!U62</f>
        <v>1</v>
      </c>
      <c r="R7" s="167">
        <f>'Patna (East)'!V62</f>
        <v>0</v>
      </c>
      <c r="S7" s="193">
        <f>'Patna (East)'!N62</f>
        <v>15</v>
      </c>
      <c r="T7" s="193">
        <f>K7+L7+M7+N7+O7+P7+Q7+R7</f>
        <v>37</v>
      </c>
      <c r="U7" s="193">
        <f>'Patna (East)'!W62</f>
        <v>0</v>
      </c>
      <c r="V7" s="194">
        <f>'Patna (East)'!X62</f>
        <v>1010.9699999999999</v>
      </c>
      <c r="W7" s="183"/>
      <c r="X7" s="5"/>
      <c r="Y7">
        <f>H7-S7-T7-U7</f>
        <v>0</v>
      </c>
    </row>
    <row r="8" spans="1:25" ht="54.95" customHeight="1">
      <c r="A8" s="153">
        <v>2</v>
      </c>
      <c r="B8" s="158" t="s">
        <v>1845</v>
      </c>
      <c r="C8" s="188" t="s">
        <v>1848</v>
      </c>
      <c r="D8" s="155">
        <f>'Patna (West)'!A75</f>
        <v>40</v>
      </c>
      <c r="E8" s="155">
        <f>'Patna (West)'!E76</f>
        <v>68</v>
      </c>
      <c r="F8" s="155">
        <f>'Patna (West)'!J76</f>
        <v>7140.9500000000007</v>
      </c>
      <c r="G8" s="153">
        <f>D8-3</f>
        <v>37</v>
      </c>
      <c r="H8" s="155">
        <f>E8-('Patna (West)'!E20+'Patna (West)'!E65+'Patna (West)'!E69)</f>
        <v>62</v>
      </c>
      <c r="I8" s="153">
        <f>F8-'Patna (West)'!J18</f>
        <v>6721.9400000000005</v>
      </c>
      <c r="J8" s="153"/>
      <c r="K8" s="153">
        <f>'Patna (West)'!O76</f>
        <v>1</v>
      </c>
      <c r="L8" s="591">
        <f>'Patna (West)'!P76</f>
        <v>13</v>
      </c>
      <c r="M8" s="591">
        <f>'Patna (West)'!Q76</f>
        <v>2</v>
      </c>
      <c r="N8" s="591">
        <f>'Patna (West)'!R76</f>
        <v>1</v>
      </c>
      <c r="O8" s="591">
        <f>'Patna (West)'!S76</f>
        <v>10</v>
      </c>
      <c r="P8" s="591">
        <f>'Patna (West)'!T76</f>
        <v>5</v>
      </c>
      <c r="Q8" s="591">
        <f>'Patna (West)'!U76</f>
        <v>8</v>
      </c>
      <c r="R8" s="591">
        <f>'Patna (West)'!V76</f>
        <v>14</v>
      </c>
      <c r="S8" s="164">
        <f>'Patna (West)'!N76</f>
        <v>8</v>
      </c>
      <c r="T8" s="193">
        <f t="shared" ref="T8:T12" si="0">K8+L8+M8+N8+O8+P8+Q8+R8</f>
        <v>54</v>
      </c>
      <c r="U8" s="164">
        <f>'Patna (West)'!W76</f>
        <v>0</v>
      </c>
      <c r="V8" s="166">
        <f>'Patna (West)'!X76</f>
        <v>1829.91</v>
      </c>
      <c r="W8" s="182"/>
      <c r="X8" s="5"/>
      <c r="Y8">
        <f>H8-S8-T8-U8</f>
        <v>0</v>
      </c>
    </row>
    <row r="9" spans="1:25" ht="54.95" customHeight="1">
      <c r="A9" s="152">
        <v>3</v>
      </c>
      <c r="B9" s="157" t="s">
        <v>34</v>
      </c>
      <c r="C9" s="189" t="s">
        <v>39</v>
      </c>
      <c r="D9" s="154">
        <f>Magadh!A122</f>
        <v>67</v>
      </c>
      <c r="E9" s="154">
        <f>Magadh!F124</f>
        <v>116</v>
      </c>
      <c r="F9" s="154">
        <f>Magadh!L124</f>
        <v>10086.250000000002</v>
      </c>
      <c r="G9" s="152">
        <f>D9-(Magadh!F31+Magadh!F43+Magadh!F44+Magadh!F82+Magadh!F116+Magadh!F117)</f>
        <v>61</v>
      </c>
      <c r="H9" s="154">
        <f>E9-(Magadh!F31+Magadh!F43+Magadh!F44+Magadh!F82+Magadh!F116+Magadh!F117)</f>
        <v>110</v>
      </c>
      <c r="I9" s="152">
        <f>F9-(Magadh!L39+Magadh!L42+Magadh!L54+Magadh!L82+Magadh!L31)</f>
        <v>8951.6400000000012</v>
      </c>
      <c r="J9" s="167"/>
      <c r="K9" s="152">
        <f>Magadh!Q124</f>
        <v>2</v>
      </c>
      <c r="L9" s="152">
        <f>Magadh!R124</f>
        <v>14</v>
      </c>
      <c r="M9" s="152">
        <f>Magadh!S124</f>
        <v>13</v>
      </c>
      <c r="N9" s="152">
        <f>Magadh!T124</f>
        <v>7</v>
      </c>
      <c r="O9" s="152">
        <f>Magadh!U124</f>
        <v>25</v>
      </c>
      <c r="P9" s="152">
        <f>Magadh!V124</f>
        <v>3</v>
      </c>
      <c r="Q9" s="152">
        <f>Magadh!W124</f>
        <v>22</v>
      </c>
      <c r="R9" s="152">
        <f>Magadh!X124</f>
        <v>0</v>
      </c>
      <c r="S9" s="163">
        <f>Magadh!P124</f>
        <v>24</v>
      </c>
      <c r="T9" s="163">
        <f t="shared" si="0"/>
        <v>86</v>
      </c>
      <c r="U9" s="163">
        <f>Magadh!Y124</f>
        <v>0</v>
      </c>
      <c r="V9" s="165">
        <f>Magadh!Z124</f>
        <v>2272.8699999999994</v>
      </c>
      <c r="W9" s="152"/>
      <c r="X9" s="5"/>
      <c r="Y9">
        <f t="shared" ref="Y9:Y18" si="1">H9-S9-T9-U9</f>
        <v>0</v>
      </c>
    </row>
    <row r="10" spans="1:25" ht="54.95" customHeight="1">
      <c r="A10" s="152">
        <v>4</v>
      </c>
      <c r="B10" s="186" t="s">
        <v>35</v>
      </c>
      <c r="C10" s="190" t="s">
        <v>2333</v>
      </c>
      <c r="D10" s="154">
        <f>Bhagalpur!A56</f>
        <v>24</v>
      </c>
      <c r="E10" s="154">
        <f>Bhagalpur!E63</f>
        <v>55</v>
      </c>
      <c r="F10" s="154">
        <f>Bhagalpur!J63</f>
        <v>5261.89</v>
      </c>
      <c r="G10" s="152">
        <f>D10-9</f>
        <v>15</v>
      </c>
      <c r="H10" s="154">
        <f>E10-(Bhagalpur!E9+Bhagalpur!E11+Bhagalpur!E19+Bhagalpur!E24+Bhagalpur!E25+Bhagalpur!E51+Bhagalpur!E59+Bhagalpur!E61+Bhagalpur!E62)</f>
        <v>40</v>
      </c>
      <c r="I10" s="161">
        <f>F10-(Bhagalpur!J8+Bhagalpur!J10+Bhagalpur!J18+Bhagalpur!J24+Bhagalpur!J25+Bhagalpur!J50+Bhagalpur!J58+Bhagalpur!J60+Bhagalpur!J62)</f>
        <v>3675.6800000000003</v>
      </c>
      <c r="J10" s="167"/>
      <c r="K10" s="152">
        <f>Bhagalpur!O63</f>
        <v>2</v>
      </c>
      <c r="L10" s="152">
        <f>Bhagalpur!P63</f>
        <v>4</v>
      </c>
      <c r="M10" s="152">
        <f>Bhagalpur!Q63</f>
        <v>4</v>
      </c>
      <c r="N10" s="152">
        <f>Bhagalpur!R63</f>
        <v>4</v>
      </c>
      <c r="O10" s="152">
        <f>Bhagalpur!S63</f>
        <v>5</v>
      </c>
      <c r="P10" s="152">
        <f>Bhagalpur!T63</f>
        <v>5</v>
      </c>
      <c r="Q10" s="152">
        <f>Bhagalpur!U63</f>
        <v>5</v>
      </c>
      <c r="R10" s="152">
        <f>Bhagalpur!V63</f>
        <v>1</v>
      </c>
      <c r="S10" s="173">
        <f>Bhagalpur!N63</f>
        <v>9</v>
      </c>
      <c r="T10" s="163">
        <f t="shared" si="0"/>
        <v>30</v>
      </c>
      <c r="U10" s="173">
        <f>Bhagalpur!W63</f>
        <v>1</v>
      </c>
      <c r="V10" s="165">
        <f>Bhagalpur!X63</f>
        <v>1125.5800000000002</v>
      </c>
      <c r="W10" s="168"/>
      <c r="X10" s="5"/>
      <c r="Y10">
        <f t="shared" si="1"/>
        <v>0</v>
      </c>
    </row>
    <row r="11" spans="1:25" ht="54.95" customHeight="1">
      <c r="A11" s="152">
        <v>5</v>
      </c>
      <c r="B11" s="186" t="s">
        <v>36</v>
      </c>
      <c r="C11" s="190" t="s">
        <v>40</v>
      </c>
      <c r="D11" s="154">
        <f>Munger!A129</f>
        <v>64</v>
      </c>
      <c r="E11" s="154">
        <f>Munger!E130</f>
        <v>122</v>
      </c>
      <c r="F11" s="154">
        <f>Munger!J130</f>
        <v>12887.970000000003</v>
      </c>
      <c r="G11" s="152">
        <f>D11-21</f>
        <v>43</v>
      </c>
      <c r="H11" s="156">
        <f>E11-(Munger!E10+Munger!E11+Munger!E51+Munger!E61+Munger!E89+Munger!E92+Munger!E95+Munger!E100+Munger!E101+Munger!E102+Munger!E105+Munger!E106+Munger!E107+Munger!E108+Munger!E109+Munger!E116+Munger!E121+Munger!E123+Munger!E124+Munger!E126+Munger!E129)</f>
        <v>87</v>
      </c>
      <c r="I11" s="154">
        <f>Munger!J12+Munger!J13+Munger!J16+Munger!J17+Munger!J20+Munger!J23+Munger!J24+Munger!J25+Munger!J27+Munger!J29+Munger!J34+Munger!J35+Munger!J36+Munger!J38+Munger!J39+Munger!J47+Munger!J52+Munger!J55+Munger!J57+Munger!J62+Munger!J65+Munger!J69+Munger!J72+Munger!J74+Munger!J76+Munger!J84+Munger!J90+Munger!J91+Munger!J44+Munger!J85+Munger!J18+Munger!J103+Munger!J104+Munger!J110+Munger!J113+Munger!J117+Munger!J127+Munger!J128</f>
        <v>8656.7500000000018</v>
      </c>
      <c r="J11" s="167"/>
      <c r="K11" s="152">
        <f>Munger!O130</f>
        <v>2</v>
      </c>
      <c r="L11" s="152">
        <f>Munger!P130</f>
        <v>17</v>
      </c>
      <c r="M11" s="152">
        <f>Munger!Q130</f>
        <v>11</v>
      </c>
      <c r="N11" s="152">
        <f>Munger!R130</f>
        <v>2</v>
      </c>
      <c r="O11" s="152">
        <f>Munger!S130</f>
        <v>9</v>
      </c>
      <c r="P11" s="152">
        <f>Munger!T130</f>
        <v>3</v>
      </c>
      <c r="Q11" s="152">
        <f>Munger!U130</f>
        <v>5</v>
      </c>
      <c r="R11" s="152">
        <f>Munger!V130</f>
        <v>4</v>
      </c>
      <c r="S11" s="163">
        <f>Munger!N130</f>
        <v>32</v>
      </c>
      <c r="T11" s="163">
        <f t="shared" si="0"/>
        <v>53</v>
      </c>
      <c r="U11" s="163">
        <f>Munger!W130</f>
        <v>2</v>
      </c>
      <c r="V11" s="165">
        <f>Munger!X130</f>
        <v>1993.3700000000003</v>
      </c>
      <c r="W11" s="168"/>
      <c r="X11" s="5"/>
      <c r="Y11">
        <f t="shared" si="1"/>
        <v>0</v>
      </c>
    </row>
    <row r="12" spans="1:25" ht="54.95" customHeight="1">
      <c r="A12" s="152">
        <v>6</v>
      </c>
      <c r="B12" s="157" t="s">
        <v>51</v>
      </c>
      <c r="C12" s="190" t="s">
        <v>2334</v>
      </c>
      <c r="D12" s="154">
        <f>Kosi!A97</f>
        <v>44</v>
      </c>
      <c r="E12" s="152">
        <f>Kosi!E98</f>
        <v>90</v>
      </c>
      <c r="F12" s="170">
        <f>Kosi!J98</f>
        <v>10173.64</v>
      </c>
      <c r="G12" s="152">
        <f>D12-5</f>
        <v>39</v>
      </c>
      <c r="H12" s="154">
        <f>E12-(Kosi!E71+Kosi!E72+Kosi!E93+Kosi!E94+Kosi!E95)</f>
        <v>85</v>
      </c>
      <c r="I12" s="161">
        <f>Kosi!J9+Kosi!J14+Kosi!J22+Kosi!J23+Kosi!J34+Kosi!J40+Kosi!J41+Kosi!J42+Kosi!J48+Kosi!J50+Kosi!J51+Kosi!J67+Kosi!J73+Kosi!J79+Kosi!J8+Kosi!J10+Kosi!J16+Kosi!J26+Kosi!J82+Kosi!J85+Kosi!J87+Kosi!J89+Kosi!J90+Kosi!J91+Kosi!J96+Kosi!J97</f>
        <v>6437.579999999999</v>
      </c>
      <c r="J12" s="167"/>
      <c r="K12" s="169">
        <f>Kosi!O98</f>
        <v>3</v>
      </c>
      <c r="L12" s="169">
        <f>Kosi!P98</f>
        <v>7</v>
      </c>
      <c r="M12" s="169">
        <f>Kosi!Q98</f>
        <v>14</v>
      </c>
      <c r="N12" s="169">
        <f>Kosi!R98</f>
        <v>9</v>
      </c>
      <c r="O12" s="169">
        <f>Kosi!S98</f>
        <v>8</v>
      </c>
      <c r="P12" s="169">
        <f>Kosi!T98</f>
        <v>6</v>
      </c>
      <c r="Q12" s="169">
        <f>Kosi!U98</f>
        <v>12</v>
      </c>
      <c r="R12" s="169">
        <f>Kosi!V98</f>
        <v>2</v>
      </c>
      <c r="S12" s="232">
        <f>Kosi!N98</f>
        <v>24</v>
      </c>
      <c r="T12" s="232">
        <f t="shared" si="0"/>
        <v>61</v>
      </c>
      <c r="U12" s="232">
        <f>Kosi!Y98</f>
        <v>0</v>
      </c>
      <c r="V12" s="165">
        <f>Kosi!X98</f>
        <v>2130.52</v>
      </c>
      <c r="W12" s="168"/>
      <c r="X12" s="5"/>
      <c r="Y12">
        <f t="shared" si="1"/>
        <v>0</v>
      </c>
    </row>
    <row r="13" spans="1:25" ht="54.95" customHeight="1">
      <c r="A13" s="152">
        <v>7</v>
      </c>
      <c r="B13" s="157" t="s">
        <v>33</v>
      </c>
      <c r="C13" s="190" t="s">
        <v>2337</v>
      </c>
      <c r="D13" s="154">
        <f>Purnea!A89</f>
        <v>49</v>
      </c>
      <c r="E13" s="152">
        <f>Purnea!E90</f>
        <v>82</v>
      </c>
      <c r="F13" s="170">
        <f>Purnea!J90</f>
        <v>19701.030000000002</v>
      </c>
      <c r="G13" s="152">
        <f>D13-17</f>
        <v>32</v>
      </c>
      <c r="H13" s="154">
        <f>E13-(Purnea!E31+Purnea!E32+Purnea!E45+Purnea!E47+Purnea!E49+Purnea!E51+Purnea!E70+Purnea!E71+Purnea!E72+Purnea!E74+Purnea!E79+Purnea!E80+Purnea!E81+Purnea!E82+Purnea!E83+Purnea!E84+Purnea!E85)</f>
        <v>63</v>
      </c>
      <c r="I13" s="161">
        <f>Purnea!J26+Purnea!J27+Purnea!J29+Purnea!J30+Purnea!J34+Purnea!J37+Purnea!J39+Purnea!J44+Purnea!J52+Purnea!J56+Purnea!J61+Purnea!J63+Purnea!J64+Purnea!J68+Purnea!J58+Purnea!J8+Purnea!J11+Purnea!J18+Purnea!J25+Purnea!J54+Purnea!J65+Purnea!J89+Purnea!J88+Purnea!J87+Purnea!J86+Purnea!J76+Purnea!J75+Purnea!J73</f>
        <v>6531.59</v>
      </c>
      <c r="J13" s="167"/>
      <c r="K13" s="169">
        <f>Purnea!O90</f>
        <v>9</v>
      </c>
      <c r="L13" s="169">
        <f>Purnea!P90</f>
        <v>6</v>
      </c>
      <c r="M13" s="169">
        <f>Purnea!Q90</f>
        <v>6</v>
      </c>
      <c r="N13" s="169">
        <f>Purnea!R90</f>
        <v>4</v>
      </c>
      <c r="O13" s="169">
        <f>Purnea!S90</f>
        <v>3</v>
      </c>
      <c r="P13" s="169">
        <f>Purnea!T90</f>
        <v>1</v>
      </c>
      <c r="Q13" s="169">
        <f>Purnea!U90</f>
        <v>4</v>
      </c>
      <c r="R13" s="169">
        <f>Purnea!V90</f>
        <v>0</v>
      </c>
      <c r="S13" s="171">
        <f>Purnea!N90</f>
        <v>30</v>
      </c>
      <c r="T13" s="163">
        <f t="shared" ref="T13:T16" si="2">K13+L13+M13+N13+O13+P13+Q13+R13</f>
        <v>33</v>
      </c>
      <c r="U13" s="171">
        <f>Purnea!W90</f>
        <v>0</v>
      </c>
      <c r="V13" s="165">
        <f>Purnea!X90</f>
        <v>522.53</v>
      </c>
      <c r="W13" s="168"/>
      <c r="X13" s="5"/>
      <c r="Y13">
        <f t="shared" si="1"/>
        <v>0</v>
      </c>
    </row>
    <row r="14" spans="1:25" ht="54.95" customHeight="1">
      <c r="A14" s="167">
        <v>8</v>
      </c>
      <c r="B14" s="186" t="s">
        <v>1846</v>
      </c>
      <c r="C14" s="191" t="s">
        <v>2335</v>
      </c>
      <c r="D14" s="6">
        <f>'Tirhut (East)'!A121</f>
        <v>56</v>
      </c>
      <c r="E14" s="167">
        <f>'Tirhut (East)'!E122</f>
        <v>114</v>
      </c>
      <c r="F14" s="6">
        <f>'Tirhut (East)'!J122</f>
        <v>12306.830000000002</v>
      </c>
      <c r="G14" s="167">
        <f>D14-19</f>
        <v>37</v>
      </c>
      <c r="H14" s="195">
        <f>E14-('Tirhut (East)'!E12+'Tirhut (East)'!E13+'Tirhut (East)'!E15+'Tirhut (East)'!E17+'Tirhut (East)'!E20+'Tirhut (East)'!E21+'Tirhut (East)'!E22+'Tirhut (East)'!E38+'Tirhut (East)'!E68+'Tirhut (East)'!E69+'Tirhut (East)'!E72+'Tirhut (East)'!E73+'Tirhut (East)'!E74+'Tirhut (East)'!E75+'Tirhut (East)'!E77+'Tirhut (East)'!E78+'Tirhut (East)'!E79+'Tirhut (East)'!E80+'Tirhut (East)'!E89)</f>
        <v>87</v>
      </c>
      <c r="I14" s="196">
        <f>F14-('Tirhut (East)'!J10+'Tirhut (East)'!J15+'Tirhut (East)'!J19+'Tirhut (East)'!J34+'Tirhut (East)'!J68+'Tirhut (East)'!J72+'Tirhut (East)'!J85)</f>
        <v>8719.5200000000023</v>
      </c>
      <c r="J14" s="167"/>
      <c r="K14" s="167">
        <f>'Tirhut (East)'!O122</f>
        <v>5</v>
      </c>
      <c r="L14" s="167">
        <f>'Tirhut (East)'!P122</f>
        <v>12</v>
      </c>
      <c r="M14" s="167">
        <f>'Tirhut (East)'!Q122</f>
        <v>6</v>
      </c>
      <c r="N14" s="167">
        <f>'Tirhut (East)'!R122</f>
        <v>7</v>
      </c>
      <c r="O14" s="167">
        <f>'Tirhut (East)'!S122</f>
        <v>14</v>
      </c>
      <c r="P14" s="167">
        <f>'Tirhut (East)'!T122</f>
        <v>3</v>
      </c>
      <c r="Q14" s="167">
        <f>'Tirhut (East)'!U122</f>
        <v>10</v>
      </c>
      <c r="R14" s="167">
        <f>'Tirhut (East)'!V122</f>
        <v>5</v>
      </c>
      <c r="S14" s="193">
        <f>'Tirhut (East)'!N122</f>
        <v>25</v>
      </c>
      <c r="T14" s="193">
        <f>K14+L14+M14+N14+O14+P14+Q14+R14</f>
        <v>62</v>
      </c>
      <c r="U14" s="193">
        <f>'Tirhut (East)'!W122</f>
        <v>0</v>
      </c>
      <c r="V14" s="194">
        <f>'Tirhut (East)'!X122</f>
        <v>1721.577</v>
      </c>
      <c r="W14" s="185"/>
      <c r="X14" s="5"/>
      <c r="Y14" s="222">
        <f>H14-S14-T14-U14</f>
        <v>0</v>
      </c>
    </row>
    <row r="15" spans="1:25" ht="54.95" customHeight="1">
      <c r="A15" s="153">
        <v>9</v>
      </c>
      <c r="B15" s="158" t="s">
        <v>1847</v>
      </c>
      <c r="C15" s="192" t="s">
        <v>1870</v>
      </c>
      <c r="D15" s="155">
        <f>'Tirhut (West)'!A110</f>
        <v>51</v>
      </c>
      <c r="E15" s="153">
        <f>'Tirhut (West)'!E111</f>
        <v>103</v>
      </c>
      <c r="F15" s="155">
        <f>'Tirhut (West)'!J111</f>
        <v>11423.810000000001</v>
      </c>
      <c r="G15" s="153">
        <f>D15-8</f>
        <v>43</v>
      </c>
      <c r="H15" s="160">
        <f>E15-('Tirhut (West)'!E71+'Tirhut (West)'!E92+'Tirhut (West)'!E93+'Tirhut (West)'!E94+'Tirhut (West)'!E97+'Tirhut (West)'!E98+'Tirhut (West)'!E104+'Tirhut (West)'!E107)</f>
        <v>94</v>
      </c>
      <c r="I15" s="162">
        <f>F15-('Tirhut (West)'!J70)</f>
        <v>11201.980000000001</v>
      </c>
      <c r="J15" s="153"/>
      <c r="K15" s="153">
        <f>'Tirhut (West)'!O111</f>
        <v>1</v>
      </c>
      <c r="L15" s="153">
        <f>'Tirhut (West)'!P111</f>
        <v>6</v>
      </c>
      <c r="M15" s="153">
        <f>'Tirhut (West)'!Q111</f>
        <v>7</v>
      </c>
      <c r="N15" s="153">
        <f>'Tirhut (West)'!R111</f>
        <v>11</v>
      </c>
      <c r="O15" s="153">
        <f>'Tirhut (West)'!S111</f>
        <v>9</v>
      </c>
      <c r="P15" s="153">
        <f>'Tirhut (West)'!T111</f>
        <v>15</v>
      </c>
      <c r="Q15" s="153">
        <f>'Tirhut (West)'!U111</f>
        <v>6</v>
      </c>
      <c r="R15" s="153">
        <f>'Tirhut (West)'!V111</f>
        <v>3</v>
      </c>
      <c r="S15" s="164">
        <f>'Tirhut (West)'!N111</f>
        <v>36</v>
      </c>
      <c r="T15" s="193">
        <f>K15+L15+M15+N15+O15+P15+Q15+R15</f>
        <v>58</v>
      </c>
      <c r="U15" s="164">
        <f>'Tirhut (West)'!W111</f>
        <v>0</v>
      </c>
      <c r="V15" s="166">
        <f>'Tirhut (West)'!X111</f>
        <v>2018.9499999999996</v>
      </c>
      <c r="W15" s="184"/>
      <c r="X15" s="5"/>
      <c r="Y15">
        <f t="shared" si="1"/>
        <v>0</v>
      </c>
    </row>
    <row r="16" spans="1:25" ht="54.95" customHeight="1">
      <c r="A16" s="152">
        <v>10</v>
      </c>
      <c r="B16" s="157" t="s">
        <v>37</v>
      </c>
      <c r="C16" s="189" t="s">
        <v>2331</v>
      </c>
      <c r="D16" s="154">
        <f>Darbhanga!A122</f>
        <v>65</v>
      </c>
      <c r="E16" s="152">
        <f>Darbhanga!E123</f>
        <v>115</v>
      </c>
      <c r="F16" s="154">
        <f>Darbhanga!J123</f>
        <v>11094.84</v>
      </c>
      <c r="G16" s="152">
        <f>D16-22</f>
        <v>43</v>
      </c>
      <c r="H16" s="159">
        <f>E16-(Darbhanga!E9+Darbhanga!E10+Darbhanga!E14+Darbhanga!E22+Darbhanga!E25+Darbhanga!E30+Darbhanga!E41+Darbhanga!E46+Darbhanga!E50+Darbhanga!E58+Darbhanga!E60+Darbhanga!E61+Darbhanga!E62+Darbhanga!E63+Darbhanga!E64+Darbhanga!E66+Darbhanga!E76+Darbhanga!E80+Darbhanga!E97+Darbhanga!E98+Darbhanga!E116+Darbhanga!E117)</f>
        <v>61</v>
      </c>
      <c r="I16" s="161">
        <f>Darbhanga!J19+Darbhanga!J34+Darbhanga!J42+Darbhanga!J51+Darbhanga!J52+Darbhanga!J68+Darbhanga!J81+Darbhanga!J85+Darbhanga!J86+Darbhanga!J89+Darbhanga!J91+Darbhanga!J94+Darbhanga!J99+Darbhanga!J103+Darbhanga!J106+Darbhanga!J107+Darbhanga!J31+Darbhanga!J8+Darbhanga!J84+Darbhanga!J87+Darbhanga!J92+Darbhanga!J109+Darbhanga!J111+Darbhanga!J112+Darbhanga!J113+Darbhanga!J118+Darbhanga!J119+Darbhanga!J121+Darbhanga!J122</f>
        <v>4913.7700000000004</v>
      </c>
      <c r="J16" s="167"/>
      <c r="K16" s="152">
        <f>Darbhanga!O123</f>
        <v>3</v>
      </c>
      <c r="L16" s="152">
        <f>Darbhanga!P123</f>
        <v>4</v>
      </c>
      <c r="M16" s="152">
        <f>Darbhanga!Q123</f>
        <v>4</v>
      </c>
      <c r="N16" s="152">
        <f>Darbhanga!R123</f>
        <v>2</v>
      </c>
      <c r="O16" s="152">
        <f>Darbhanga!S123</f>
        <v>9</v>
      </c>
      <c r="P16" s="152">
        <f>Darbhanga!T123</f>
        <v>5</v>
      </c>
      <c r="Q16" s="152">
        <f>Darbhanga!U123</f>
        <v>5</v>
      </c>
      <c r="R16" s="152">
        <f>Darbhanga!V123</f>
        <v>3</v>
      </c>
      <c r="S16" s="163">
        <f>Darbhanga!N123</f>
        <v>26</v>
      </c>
      <c r="T16" s="163">
        <f t="shared" si="2"/>
        <v>35</v>
      </c>
      <c r="U16" s="163">
        <f>'Tirhut (West)'!W111</f>
        <v>0</v>
      </c>
      <c r="V16" s="165">
        <f>Darbhanga!X123</f>
        <v>1316.4</v>
      </c>
      <c r="W16" s="172"/>
      <c r="X16" s="5"/>
      <c r="Y16">
        <f t="shared" si="1"/>
        <v>0</v>
      </c>
    </row>
    <row r="17" spans="1:25" ht="54.95" customHeight="1">
      <c r="A17" s="152">
        <v>11</v>
      </c>
      <c r="B17" s="157" t="s">
        <v>38</v>
      </c>
      <c r="C17" s="190" t="s">
        <v>1871</v>
      </c>
      <c r="D17" s="154">
        <f>Saran!A81</f>
        <v>38</v>
      </c>
      <c r="E17" s="152">
        <f>Saran!E82</f>
        <v>74</v>
      </c>
      <c r="F17" s="154">
        <f>Saran!J82</f>
        <v>8127.08</v>
      </c>
      <c r="G17" s="152">
        <f>D17-2</f>
        <v>36</v>
      </c>
      <c r="H17" s="154">
        <f>E17-(Saran!E62+Saran!E68)</f>
        <v>71</v>
      </c>
      <c r="I17" s="152">
        <f>F17-(Saran!J61+Saran!J67)</f>
        <v>7685.29</v>
      </c>
      <c r="J17" s="167"/>
      <c r="K17" s="152">
        <f>Saran!O82</f>
        <v>6</v>
      </c>
      <c r="L17" s="598">
        <f>Saran!P82</f>
        <v>4</v>
      </c>
      <c r="M17" s="598">
        <f>Saran!Q82</f>
        <v>11</v>
      </c>
      <c r="N17" s="598">
        <f>Saran!R82</f>
        <v>5</v>
      </c>
      <c r="O17" s="598">
        <f>Saran!S82</f>
        <v>18</v>
      </c>
      <c r="P17" s="598">
        <f>Saran!T82</f>
        <v>0</v>
      </c>
      <c r="Q17" s="598">
        <f>Saran!U82</f>
        <v>5</v>
      </c>
      <c r="R17" s="598">
        <f>Saran!V82</f>
        <v>4</v>
      </c>
      <c r="S17" s="163">
        <f>Saran!N82</f>
        <v>18</v>
      </c>
      <c r="T17" s="163">
        <f>K17+L17+M17+N17+O17+P17+Q17+R17</f>
        <v>53</v>
      </c>
      <c r="U17" s="163">
        <f>Saran!W82</f>
        <v>0</v>
      </c>
      <c r="V17" s="165">
        <f>Saran!X82</f>
        <v>1588.7700000000002</v>
      </c>
      <c r="W17" s="168"/>
      <c r="X17" s="5"/>
      <c r="Y17">
        <f>H17-S17-T17-U17</f>
        <v>0</v>
      </c>
    </row>
    <row r="18" spans="1:25" ht="24" customHeight="1">
      <c r="A18" s="628" t="s">
        <v>1805</v>
      </c>
      <c r="B18" s="629"/>
      <c r="C18" s="629"/>
      <c r="D18" s="8">
        <f>SUM(D7:D17)</f>
        <v>527</v>
      </c>
      <c r="E18" s="8">
        <f t="shared" ref="E18:V18" si="3">SUM(E7:E17)</f>
        <v>993</v>
      </c>
      <c r="F18" s="14">
        <f t="shared" si="3"/>
        <v>113007.93000000001</v>
      </c>
      <c r="G18" s="8">
        <f t="shared" si="3"/>
        <v>413</v>
      </c>
      <c r="H18" s="8">
        <f t="shared" si="3"/>
        <v>812</v>
      </c>
      <c r="I18" s="8">
        <f t="shared" si="3"/>
        <v>78299.38</v>
      </c>
      <c r="J18" s="8">
        <f t="shared" si="3"/>
        <v>0</v>
      </c>
      <c r="K18" s="8">
        <f t="shared" si="3"/>
        <v>34</v>
      </c>
      <c r="L18" s="8">
        <f t="shared" si="3"/>
        <v>96</v>
      </c>
      <c r="M18" s="8">
        <f t="shared" si="3"/>
        <v>84</v>
      </c>
      <c r="N18" s="8">
        <f t="shared" si="3"/>
        <v>62</v>
      </c>
      <c r="O18" s="8">
        <f t="shared" si="3"/>
        <v>113</v>
      </c>
      <c r="P18" s="8">
        <f t="shared" si="3"/>
        <v>54</v>
      </c>
      <c r="Q18" s="8">
        <f t="shared" si="3"/>
        <v>83</v>
      </c>
      <c r="R18" s="8">
        <f t="shared" si="3"/>
        <v>36</v>
      </c>
      <c r="S18" s="231">
        <f>S7+S8+S9+S10+S11+S12+S13+S14+S15+S16+S17</f>
        <v>247</v>
      </c>
      <c r="T18" s="8">
        <f t="shared" si="3"/>
        <v>562</v>
      </c>
      <c r="U18" s="8">
        <f>SUM(U7:U17)</f>
        <v>3</v>
      </c>
      <c r="V18" s="14">
        <f t="shared" si="3"/>
        <v>17531.447</v>
      </c>
      <c r="W18" s="7"/>
      <c r="Y18">
        <f t="shared" si="1"/>
        <v>0</v>
      </c>
    </row>
  </sheetData>
  <mergeCells count="29"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</mergeCells>
  <pageMargins left="0.36" right="0.118110236220472" top="0.5" bottom="0.44" header="0.118110236220472" footer="0.118110236220472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111"/>
  <sheetViews>
    <sheetView showGridLines="0" view="pageBreakPreview" zoomScale="87" zoomScaleSheetLayoutView="87" workbookViewId="0">
      <pane xSplit="4" ySplit="7" topLeftCell="E104" activePane="bottomRight" state="frozen"/>
      <selection pane="topRight" activeCell="E1" sqref="E1"/>
      <selection pane="bottomLeft" activeCell="A8" sqref="A8"/>
      <selection pane="bottomRight" activeCell="X105" sqref="X105"/>
    </sheetView>
  </sheetViews>
  <sheetFormatPr defaultRowHeight="15"/>
  <cols>
    <col min="1" max="1" width="4.42578125" style="10" customWidth="1"/>
    <col min="2" max="2" width="12" style="10" customWidth="1"/>
    <col min="3" max="3" width="14.140625" customWidth="1"/>
    <col min="4" max="4" width="12.140625" style="36" customWidth="1"/>
    <col min="5" max="5" width="5" style="10" customWidth="1"/>
    <col min="6" max="6" width="31.7109375" customWidth="1"/>
    <col min="7" max="7" width="24.140625" style="134" customWidth="1"/>
    <col min="8" max="8" width="13.140625" hidden="1" customWidth="1"/>
    <col min="9" max="9" width="8.42578125" hidden="1" customWidth="1"/>
    <col min="10" max="10" width="10.7109375" style="327" customWidth="1"/>
    <col min="11" max="11" width="9.28515625" style="10" hidden="1" customWidth="1"/>
    <col min="12" max="12" width="5.85546875" hidden="1" customWidth="1"/>
    <col min="13" max="13" width="8.7109375" style="83" customWidth="1"/>
    <col min="14" max="14" width="3.28515625" style="10" hidden="1" customWidth="1"/>
    <col min="15" max="23" width="4.7109375" customWidth="1"/>
    <col min="24" max="24" width="10.7109375" customWidth="1"/>
    <col min="25" max="25" width="15" customWidth="1"/>
  </cols>
  <sheetData>
    <row r="1" spans="1:25">
      <c r="A1" s="794" t="s">
        <v>18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</row>
    <row r="2" spans="1:25" ht="16.5" customHeight="1">
      <c r="A2" s="796" t="str">
        <f>'Patna (West)'!A2</f>
        <v>Progress Report for the construction of SSS ( Sanc. Year 2012 - 13 )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980"/>
    </row>
    <row r="3" spans="1:25">
      <c r="A3" s="677" t="s">
        <v>1852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9"/>
      <c r="X3" s="680" t="str">
        <f>Summary!V3</f>
        <v>Date:-28.02.2015</v>
      </c>
      <c r="Y3" s="681"/>
    </row>
    <row r="4" spans="1:25" ht="15" customHeight="1">
      <c r="A4" s="981" t="s">
        <v>46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1"/>
    </row>
    <row r="5" spans="1:25" ht="18" customHeight="1">
      <c r="A5" s="610" t="s">
        <v>0</v>
      </c>
      <c r="B5" s="610" t="s">
        <v>1</v>
      </c>
      <c r="C5" s="610" t="s">
        <v>2</v>
      </c>
      <c r="D5" s="610" t="s">
        <v>3</v>
      </c>
      <c r="E5" s="610" t="s">
        <v>0</v>
      </c>
      <c r="F5" s="846" t="s">
        <v>4</v>
      </c>
      <c r="G5" s="846" t="s">
        <v>5</v>
      </c>
      <c r="H5" s="610" t="s">
        <v>5</v>
      </c>
      <c r="I5" s="610" t="s">
        <v>209</v>
      </c>
      <c r="J5" s="686" t="s">
        <v>208</v>
      </c>
      <c r="K5" s="610" t="s">
        <v>31</v>
      </c>
      <c r="L5" s="610" t="s">
        <v>19</v>
      </c>
      <c r="M5" s="610" t="s">
        <v>32</v>
      </c>
      <c r="N5" s="619" t="s">
        <v>15</v>
      </c>
      <c r="O5" s="617"/>
      <c r="P5" s="617"/>
      <c r="Q5" s="617"/>
      <c r="R5" s="617"/>
      <c r="S5" s="617"/>
      <c r="T5" s="617"/>
      <c r="U5" s="617"/>
      <c r="V5" s="617"/>
      <c r="W5" s="618"/>
      <c r="X5" s="610" t="s">
        <v>20</v>
      </c>
      <c r="Y5" s="623" t="s">
        <v>13</v>
      </c>
    </row>
    <row r="6" spans="1:25" ht="29.25" customHeight="1">
      <c r="A6" s="669"/>
      <c r="B6" s="669"/>
      <c r="C6" s="669"/>
      <c r="D6" s="669"/>
      <c r="E6" s="669"/>
      <c r="F6" s="847"/>
      <c r="G6" s="847"/>
      <c r="H6" s="669"/>
      <c r="I6" s="669"/>
      <c r="J6" s="687"/>
      <c r="K6" s="669"/>
      <c r="L6" s="669"/>
      <c r="M6" s="669"/>
      <c r="N6" s="881" t="s">
        <v>6</v>
      </c>
      <c r="O6" s="879" t="s">
        <v>2463</v>
      </c>
      <c r="P6" s="610" t="s">
        <v>9</v>
      </c>
      <c r="Q6" s="610" t="s">
        <v>8</v>
      </c>
      <c r="R6" s="633" t="s">
        <v>16</v>
      </c>
      <c r="S6" s="638"/>
      <c r="T6" s="633" t="s">
        <v>17</v>
      </c>
      <c r="U6" s="638"/>
      <c r="V6" s="610" t="s">
        <v>12</v>
      </c>
      <c r="W6" s="610" t="s">
        <v>7</v>
      </c>
      <c r="X6" s="669"/>
      <c r="Y6" s="624"/>
    </row>
    <row r="7" spans="1:25" ht="27.75" customHeight="1">
      <c r="A7" s="611"/>
      <c r="B7" s="611"/>
      <c r="C7" s="611"/>
      <c r="D7" s="611"/>
      <c r="E7" s="611"/>
      <c r="F7" s="848"/>
      <c r="G7" s="848"/>
      <c r="H7" s="611"/>
      <c r="I7" s="611"/>
      <c r="J7" s="688"/>
      <c r="K7" s="611"/>
      <c r="L7" s="611"/>
      <c r="M7" s="611"/>
      <c r="N7" s="882"/>
      <c r="O7" s="880"/>
      <c r="P7" s="611"/>
      <c r="Q7" s="611"/>
      <c r="R7" s="353" t="s">
        <v>10</v>
      </c>
      <c r="S7" s="353" t="s">
        <v>11</v>
      </c>
      <c r="T7" s="353" t="s">
        <v>10</v>
      </c>
      <c r="U7" s="353" t="s">
        <v>11</v>
      </c>
      <c r="V7" s="611"/>
      <c r="W7" s="611"/>
      <c r="X7" s="611"/>
      <c r="Y7" s="625"/>
    </row>
    <row r="8" spans="1:25" s="9" customFormat="1" ht="30" customHeight="1">
      <c r="A8" s="713">
        <v>1</v>
      </c>
      <c r="B8" s="887" t="s">
        <v>1004</v>
      </c>
      <c r="C8" s="827" t="s">
        <v>957</v>
      </c>
      <c r="D8" s="979" t="s">
        <v>1566</v>
      </c>
      <c r="E8" s="56">
        <v>1</v>
      </c>
      <c r="F8" s="58" t="s">
        <v>1003</v>
      </c>
      <c r="G8" s="1006" t="s">
        <v>1868</v>
      </c>
      <c r="H8" s="970"/>
      <c r="I8" s="963"/>
      <c r="J8" s="1001">
        <v>328.4</v>
      </c>
      <c r="K8" s="377"/>
      <c r="L8" s="377"/>
      <c r="M8" s="954" t="s">
        <v>204</v>
      </c>
      <c r="N8" s="130">
        <v>1</v>
      </c>
      <c r="O8" s="120"/>
      <c r="P8" s="120"/>
      <c r="Q8" s="120"/>
      <c r="R8" s="120"/>
      <c r="S8" s="120"/>
      <c r="T8" s="120"/>
      <c r="U8" s="120"/>
      <c r="V8" s="120"/>
      <c r="W8" s="120"/>
      <c r="X8" s="996"/>
      <c r="Y8" s="57"/>
    </row>
    <row r="9" spans="1:25" s="9" customFormat="1" ht="30" customHeight="1">
      <c r="A9" s="999"/>
      <c r="B9" s="967"/>
      <c r="C9" s="1000"/>
      <c r="D9" s="1004"/>
      <c r="E9" s="56">
        <v>2</v>
      </c>
      <c r="F9" s="58" t="s">
        <v>1002</v>
      </c>
      <c r="G9" s="1007"/>
      <c r="H9" s="971"/>
      <c r="I9" s="965"/>
      <c r="J9" s="1002"/>
      <c r="K9" s="377"/>
      <c r="L9" s="377"/>
      <c r="M9" s="966"/>
      <c r="N9" s="130">
        <v>1</v>
      </c>
      <c r="O9" s="120"/>
      <c r="P9" s="120"/>
      <c r="Q9" s="120"/>
      <c r="R9" s="120"/>
      <c r="S9" s="120"/>
      <c r="T9" s="120"/>
      <c r="U9" s="120"/>
      <c r="V9" s="120"/>
      <c r="W9" s="120"/>
      <c r="X9" s="997"/>
      <c r="Y9" s="57"/>
    </row>
    <row r="10" spans="1:25" s="9" customFormat="1" ht="30" customHeight="1">
      <c r="A10" s="820"/>
      <c r="B10" s="888"/>
      <c r="C10" s="828"/>
      <c r="D10" s="1005"/>
      <c r="E10" s="56">
        <v>3</v>
      </c>
      <c r="F10" s="58" t="s">
        <v>1001</v>
      </c>
      <c r="G10" s="1008"/>
      <c r="H10" s="972"/>
      <c r="I10" s="964"/>
      <c r="J10" s="1003"/>
      <c r="K10" s="377"/>
      <c r="L10" s="377"/>
      <c r="M10" s="955"/>
      <c r="N10" s="130">
        <v>1</v>
      </c>
      <c r="O10" s="120"/>
      <c r="P10" s="120"/>
      <c r="Q10" s="120"/>
      <c r="R10" s="120"/>
      <c r="S10" s="120"/>
      <c r="T10" s="120"/>
      <c r="U10" s="120"/>
      <c r="V10" s="120"/>
      <c r="W10" s="120"/>
      <c r="X10" s="998"/>
      <c r="Y10" s="57"/>
    </row>
    <row r="11" spans="1:25" s="9" customFormat="1" ht="30" customHeight="1">
      <c r="A11" s="713">
        <v>2</v>
      </c>
      <c r="B11" s="887" t="s">
        <v>1000</v>
      </c>
      <c r="C11" s="827" t="s">
        <v>957</v>
      </c>
      <c r="D11" s="1010" t="s">
        <v>1567</v>
      </c>
      <c r="E11" s="64">
        <v>1</v>
      </c>
      <c r="F11" s="58" t="s">
        <v>999</v>
      </c>
      <c r="G11" s="700" t="s">
        <v>1628</v>
      </c>
      <c r="H11" s="970"/>
      <c r="I11" s="963"/>
      <c r="J11" s="1001">
        <v>218.19</v>
      </c>
      <c r="K11" s="377"/>
      <c r="L11" s="377"/>
      <c r="M11" s="954" t="s">
        <v>204</v>
      </c>
      <c r="N11" s="130"/>
      <c r="O11" s="121"/>
      <c r="P11" s="121"/>
      <c r="Q11" s="121"/>
      <c r="R11" s="121">
        <v>1</v>
      </c>
      <c r="S11" s="120"/>
      <c r="T11" s="120"/>
      <c r="U11" s="120"/>
      <c r="V11" s="120"/>
      <c r="W11" s="120"/>
      <c r="X11" s="731">
        <v>44.68</v>
      </c>
      <c r="Y11" s="57"/>
    </row>
    <row r="12" spans="1:25" s="9" customFormat="1" ht="30" customHeight="1">
      <c r="A12" s="820"/>
      <c r="B12" s="888"/>
      <c r="C12" s="828"/>
      <c r="D12" s="1005"/>
      <c r="E12" s="64">
        <v>2</v>
      </c>
      <c r="F12" s="58" t="s">
        <v>998</v>
      </c>
      <c r="G12" s="701"/>
      <c r="H12" s="972"/>
      <c r="I12" s="964"/>
      <c r="J12" s="1003"/>
      <c r="K12" s="377"/>
      <c r="L12" s="377"/>
      <c r="M12" s="955"/>
      <c r="N12" s="130"/>
      <c r="O12" s="121"/>
      <c r="P12" s="121"/>
      <c r="Q12" s="121"/>
      <c r="R12" s="121">
        <v>1</v>
      </c>
      <c r="S12" s="120"/>
      <c r="T12" s="120"/>
      <c r="U12" s="120"/>
      <c r="V12" s="120"/>
      <c r="W12" s="120"/>
      <c r="X12" s="733"/>
      <c r="Y12" s="215"/>
    </row>
    <row r="13" spans="1:25" s="9" customFormat="1" ht="30" customHeight="1">
      <c r="A13" s="713">
        <v>3</v>
      </c>
      <c r="B13" s="887" t="s">
        <v>997</v>
      </c>
      <c r="C13" s="827" t="s">
        <v>957</v>
      </c>
      <c r="D13" s="979" t="s">
        <v>1568</v>
      </c>
      <c r="E13" s="64">
        <v>1</v>
      </c>
      <c r="F13" s="58" t="s">
        <v>996</v>
      </c>
      <c r="G13" s="700" t="s">
        <v>1629</v>
      </c>
      <c r="H13" s="970"/>
      <c r="I13" s="963"/>
      <c r="J13" s="1001">
        <v>326.11</v>
      </c>
      <c r="K13" s="377"/>
      <c r="L13" s="377"/>
      <c r="M13" s="954" t="s">
        <v>204</v>
      </c>
      <c r="N13" s="130"/>
      <c r="O13" s="121"/>
      <c r="P13" s="121"/>
      <c r="Q13" s="121"/>
      <c r="R13" s="121"/>
      <c r="S13" s="121"/>
      <c r="T13" s="121"/>
      <c r="U13" s="121"/>
      <c r="V13" s="121">
        <v>1</v>
      </c>
      <c r="W13" s="120"/>
      <c r="X13" s="731">
        <v>204.51</v>
      </c>
      <c r="Y13" s="216"/>
    </row>
    <row r="14" spans="1:25" s="9" customFormat="1" ht="30" customHeight="1">
      <c r="A14" s="999"/>
      <c r="B14" s="967"/>
      <c r="C14" s="1000"/>
      <c r="D14" s="1004"/>
      <c r="E14" s="64">
        <v>2</v>
      </c>
      <c r="F14" s="58" t="s">
        <v>995</v>
      </c>
      <c r="G14" s="704"/>
      <c r="H14" s="971"/>
      <c r="I14" s="965"/>
      <c r="J14" s="1002"/>
      <c r="K14" s="377"/>
      <c r="L14" s="377"/>
      <c r="M14" s="966"/>
      <c r="N14" s="130"/>
      <c r="O14" s="121"/>
      <c r="P14" s="121"/>
      <c r="Q14" s="121"/>
      <c r="R14" s="121"/>
      <c r="S14" s="121"/>
      <c r="T14" s="121"/>
      <c r="U14" s="121"/>
      <c r="V14" s="121">
        <v>1</v>
      </c>
      <c r="W14" s="120"/>
      <c r="X14" s="732"/>
      <c r="Y14" s="216"/>
    </row>
    <row r="15" spans="1:25" s="9" customFormat="1" ht="30" customHeight="1">
      <c r="A15" s="820"/>
      <c r="B15" s="888"/>
      <c r="C15" s="828"/>
      <c r="D15" s="1005"/>
      <c r="E15" s="64">
        <v>3</v>
      </c>
      <c r="F15" s="58" t="s">
        <v>994</v>
      </c>
      <c r="G15" s="701"/>
      <c r="H15" s="972"/>
      <c r="I15" s="964"/>
      <c r="J15" s="1003"/>
      <c r="K15" s="377"/>
      <c r="L15" s="377"/>
      <c r="M15" s="955"/>
      <c r="N15" s="130"/>
      <c r="O15" s="121"/>
      <c r="P15" s="121"/>
      <c r="Q15" s="121"/>
      <c r="R15" s="121"/>
      <c r="S15" s="121"/>
      <c r="T15" s="121"/>
      <c r="U15" s="121"/>
      <c r="V15" s="121">
        <v>1</v>
      </c>
      <c r="W15" s="120"/>
      <c r="X15" s="733"/>
      <c r="Y15" s="57"/>
    </row>
    <row r="16" spans="1:25" s="9" customFormat="1" ht="30" customHeight="1">
      <c r="A16" s="713">
        <v>4</v>
      </c>
      <c r="B16" s="887" t="s">
        <v>993</v>
      </c>
      <c r="C16" s="827" t="s">
        <v>957</v>
      </c>
      <c r="D16" s="1010" t="s">
        <v>1569</v>
      </c>
      <c r="E16" s="64">
        <v>1</v>
      </c>
      <c r="F16" s="58" t="s">
        <v>992</v>
      </c>
      <c r="G16" s="700" t="s">
        <v>1630</v>
      </c>
      <c r="H16" s="970"/>
      <c r="I16" s="963"/>
      <c r="J16" s="1001">
        <v>218.7</v>
      </c>
      <c r="K16" s="377"/>
      <c r="L16" s="377"/>
      <c r="M16" s="954" t="s">
        <v>204</v>
      </c>
      <c r="N16" s="130"/>
      <c r="O16" s="121"/>
      <c r="P16" s="121">
        <v>1</v>
      </c>
      <c r="Q16" s="120"/>
      <c r="R16" s="120"/>
      <c r="S16" s="120"/>
      <c r="T16" s="120"/>
      <c r="U16" s="120"/>
      <c r="V16" s="120"/>
      <c r="W16" s="120"/>
      <c r="X16" s="120"/>
      <c r="Y16" s="57"/>
    </row>
    <row r="17" spans="1:25" s="9" customFormat="1" ht="30" customHeight="1">
      <c r="A17" s="820"/>
      <c r="B17" s="888"/>
      <c r="C17" s="828"/>
      <c r="D17" s="1005"/>
      <c r="E17" s="64">
        <v>2</v>
      </c>
      <c r="F17" s="58" t="s">
        <v>898</v>
      </c>
      <c r="G17" s="701"/>
      <c r="H17" s="972"/>
      <c r="I17" s="964"/>
      <c r="J17" s="1003"/>
      <c r="K17" s="377"/>
      <c r="L17" s="377"/>
      <c r="M17" s="955"/>
      <c r="N17" s="130"/>
      <c r="O17" s="121"/>
      <c r="P17" s="121"/>
      <c r="Q17" s="121">
        <v>1</v>
      </c>
      <c r="R17" s="120"/>
      <c r="S17" s="120"/>
      <c r="T17" s="120"/>
      <c r="U17" s="120"/>
      <c r="V17" s="120"/>
      <c r="W17" s="120"/>
      <c r="X17" s="120"/>
      <c r="Y17" s="57"/>
    </row>
    <row r="18" spans="1:25" s="9" customFormat="1" ht="30" customHeight="1">
      <c r="A18" s="63">
        <v>5</v>
      </c>
      <c r="B18" s="66" t="s">
        <v>991</v>
      </c>
      <c r="C18" s="419" t="s">
        <v>957</v>
      </c>
      <c r="D18" s="392" t="s">
        <v>1570</v>
      </c>
      <c r="E18" s="64">
        <v>1</v>
      </c>
      <c r="F18" s="58" t="s">
        <v>990</v>
      </c>
      <c r="G18" s="390" t="s">
        <v>1631</v>
      </c>
      <c r="H18" s="71"/>
      <c r="I18" s="70"/>
      <c r="J18" s="326">
        <v>111.41</v>
      </c>
      <c r="K18" s="377"/>
      <c r="L18" s="377"/>
      <c r="M18" s="319" t="s">
        <v>204</v>
      </c>
      <c r="N18" s="130">
        <v>1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57"/>
    </row>
    <row r="19" spans="1:25" s="9" customFormat="1" ht="38.25" customHeight="1">
      <c r="A19" s="63">
        <v>6</v>
      </c>
      <c r="B19" s="66" t="s">
        <v>989</v>
      </c>
      <c r="C19" s="419" t="s">
        <v>957</v>
      </c>
      <c r="D19" s="392" t="s">
        <v>1571</v>
      </c>
      <c r="E19" s="64">
        <v>1</v>
      </c>
      <c r="F19" s="58" t="s">
        <v>988</v>
      </c>
      <c r="G19" s="390" t="s">
        <v>1632</v>
      </c>
      <c r="H19" s="71"/>
      <c r="I19" s="70"/>
      <c r="J19" s="326">
        <v>109.83</v>
      </c>
      <c r="K19" s="377"/>
      <c r="L19" s="377"/>
      <c r="M19" s="319" t="s">
        <v>204</v>
      </c>
      <c r="N19" s="130"/>
      <c r="O19" s="121"/>
      <c r="P19" s="121"/>
      <c r="Q19" s="121">
        <v>1</v>
      </c>
      <c r="R19" s="120"/>
      <c r="S19" s="120"/>
      <c r="T19" s="120"/>
      <c r="U19" s="120"/>
      <c r="V19" s="120"/>
      <c r="W19" s="120"/>
      <c r="X19" s="607">
        <v>16.899999999999999</v>
      </c>
      <c r="Y19" s="57"/>
    </row>
    <row r="20" spans="1:25" s="9" customFormat="1" ht="30" customHeight="1">
      <c r="A20" s="63">
        <v>7</v>
      </c>
      <c r="B20" s="66" t="s">
        <v>987</v>
      </c>
      <c r="C20" s="419" t="s">
        <v>957</v>
      </c>
      <c r="D20" s="81" t="s">
        <v>1572</v>
      </c>
      <c r="E20" s="64">
        <v>1</v>
      </c>
      <c r="F20" s="58" t="s">
        <v>986</v>
      </c>
      <c r="G20" s="390" t="s">
        <v>1633</v>
      </c>
      <c r="H20" s="71"/>
      <c r="I20" s="70"/>
      <c r="J20" s="326">
        <v>105.25</v>
      </c>
      <c r="K20" s="377"/>
      <c r="L20" s="377"/>
      <c r="M20" s="319" t="s">
        <v>204</v>
      </c>
      <c r="N20" s="130"/>
      <c r="O20" s="121"/>
      <c r="P20" s="121"/>
      <c r="Q20" s="121"/>
      <c r="R20" s="121"/>
      <c r="S20" s="121"/>
      <c r="T20" s="121">
        <v>1</v>
      </c>
      <c r="U20" s="120"/>
      <c r="V20" s="120"/>
      <c r="W20" s="120"/>
      <c r="X20" s="607">
        <v>51.7</v>
      </c>
      <c r="Y20" s="216"/>
    </row>
    <row r="21" spans="1:25" s="9" customFormat="1" ht="30" customHeight="1">
      <c r="A21" s="63">
        <v>8</v>
      </c>
      <c r="B21" s="66" t="s">
        <v>985</v>
      </c>
      <c r="C21" s="419" t="s">
        <v>957</v>
      </c>
      <c r="D21" s="81" t="s">
        <v>1573</v>
      </c>
      <c r="E21" s="64">
        <v>1</v>
      </c>
      <c r="F21" s="58" t="s">
        <v>984</v>
      </c>
      <c r="G21" s="390" t="s">
        <v>1634</v>
      </c>
      <c r="H21" s="71"/>
      <c r="I21" s="70"/>
      <c r="J21" s="326">
        <v>109.98</v>
      </c>
      <c r="K21" s="377"/>
      <c r="L21" s="377"/>
      <c r="M21" s="319" t="s">
        <v>204</v>
      </c>
      <c r="N21" s="130"/>
      <c r="O21" s="121"/>
      <c r="P21" s="121"/>
      <c r="Q21" s="121"/>
      <c r="R21" s="121">
        <v>1</v>
      </c>
      <c r="S21" s="120"/>
      <c r="T21" s="120"/>
      <c r="U21" s="120"/>
      <c r="V21" s="120"/>
      <c r="W21" s="120"/>
      <c r="X21" s="607">
        <v>24.34</v>
      </c>
      <c r="Y21" s="57"/>
    </row>
    <row r="22" spans="1:25" s="9" customFormat="1" ht="30" customHeight="1">
      <c r="A22" s="63">
        <v>9</v>
      </c>
      <c r="B22" s="66" t="s">
        <v>983</v>
      </c>
      <c r="C22" s="419" t="s">
        <v>957</v>
      </c>
      <c r="D22" s="81" t="s">
        <v>1574</v>
      </c>
      <c r="E22" s="64">
        <v>1</v>
      </c>
      <c r="F22" s="58" t="s">
        <v>982</v>
      </c>
      <c r="G22" s="390" t="s">
        <v>1635</v>
      </c>
      <c r="H22" s="71"/>
      <c r="I22" s="70"/>
      <c r="J22" s="326">
        <v>109.1</v>
      </c>
      <c r="K22" s="377"/>
      <c r="L22" s="377"/>
      <c r="M22" s="319" t="s">
        <v>204</v>
      </c>
      <c r="N22" s="130"/>
      <c r="O22" s="121"/>
      <c r="P22" s="121"/>
      <c r="Q22" s="121"/>
      <c r="R22" s="121"/>
      <c r="S22" s="121">
        <v>1</v>
      </c>
      <c r="T22" s="120"/>
      <c r="U22" s="120"/>
      <c r="V22" s="120"/>
      <c r="W22" s="120"/>
      <c r="X22" s="607">
        <v>39.549999999999997</v>
      </c>
      <c r="Y22" s="216"/>
    </row>
    <row r="23" spans="1:25" s="9" customFormat="1" ht="30" customHeight="1">
      <c r="A23" s="63">
        <v>10</v>
      </c>
      <c r="B23" s="66" t="s">
        <v>981</v>
      </c>
      <c r="C23" s="419" t="s">
        <v>957</v>
      </c>
      <c r="D23" s="81" t="s">
        <v>1575</v>
      </c>
      <c r="E23" s="64">
        <v>1</v>
      </c>
      <c r="F23" s="58" t="s">
        <v>980</v>
      </c>
      <c r="G23" s="390" t="s">
        <v>1636</v>
      </c>
      <c r="H23" s="71"/>
      <c r="I23" s="70"/>
      <c r="J23" s="326">
        <v>110.03</v>
      </c>
      <c r="K23" s="377"/>
      <c r="L23" s="377"/>
      <c r="M23" s="319" t="s">
        <v>204</v>
      </c>
      <c r="N23" s="130"/>
      <c r="O23" s="121"/>
      <c r="P23" s="121"/>
      <c r="Q23" s="121"/>
      <c r="R23" s="121"/>
      <c r="S23" s="121"/>
      <c r="T23" s="121"/>
      <c r="U23" s="121">
        <v>1</v>
      </c>
      <c r="V23" s="120"/>
      <c r="W23" s="120"/>
      <c r="X23" s="607">
        <v>67.38</v>
      </c>
      <c r="Y23" s="57"/>
    </row>
    <row r="24" spans="1:25" s="9" customFormat="1" ht="30" customHeight="1">
      <c r="A24" s="63">
        <v>11</v>
      </c>
      <c r="B24" s="66" t="s">
        <v>979</v>
      </c>
      <c r="C24" s="419" t="s">
        <v>957</v>
      </c>
      <c r="D24" s="81" t="s">
        <v>1576</v>
      </c>
      <c r="E24" s="64">
        <v>1</v>
      </c>
      <c r="F24" s="58" t="s">
        <v>978</v>
      </c>
      <c r="G24" s="390" t="s">
        <v>1635</v>
      </c>
      <c r="H24" s="71"/>
      <c r="I24" s="70"/>
      <c r="J24" s="326">
        <v>108.82</v>
      </c>
      <c r="K24" s="377"/>
      <c r="L24" s="377"/>
      <c r="M24" s="319" t="s">
        <v>204</v>
      </c>
      <c r="N24" s="130"/>
      <c r="O24" s="121"/>
      <c r="P24" s="121"/>
      <c r="Q24" s="121"/>
      <c r="R24" s="121"/>
      <c r="S24" s="121"/>
      <c r="T24" s="121"/>
      <c r="U24" s="121">
        <v>1</v>
      </c>
      <c r="V24" s="120"/>
      <c r="W24" s="120"/>
      <c r="X24" s="607">
        <v>64.86</v>
      </c>
      <c r="Y24" s="57"/>
    </row>
    <row r="25" spans="1:25" s="9" customFormat="1" ht="30" customHeight="1">
      <c r="A25" s="713">
        <v>12</v>
      </c>
      <c r="B25" s="887" t="s">
        <v>977</v>
      </c>
      <c r="C25" s="827" t="s">
        <v>957</v>
      </c>
      <c r="D25" s="806" t="s">
        <v>1577</v>
      </c>
      <c r="E25" s="64">
        <v>1</v>
      </c>
      <c r="F25" s="58" t="s">
        <v>976</v>
      </c>
      <c r="G25" s="700" t="s">
        <v>1900</v>
      </c>
      <c r="H25" s="970"/>
      <c r="I25" s="963"/>
      <c r="J25" s="1001">
        <v>219.01</v>
      </c>
      <c r="K25" s="377"/>
      <c r="L25" s="377"/>
      <c r="M25" s="954" t="s">
        <v>204</v>
      </c>
      <c r="N25" s="130"/>
      <c r="O25" s="121"/>
      <c r="P25" s="121"/>
      <c r="Q25" s="121">
        <v>1</v>
      </c>
      <c r="R25" s="120"/>
      <c r="S25" s="120"/>
      <c r="T25" s="120"/>
      <c r="U25" s="120"/>
      <c r="V25" s="120"/>
      <c r="W25" s="120"/>
      <c r="X25" s="731">
        <v>45.02</v>
      </c>
      <c r="Y25" s="57"/>
    </row>
    <row r="26" spans="1:25" s="9" customFormat="1" ht="30" customHeight="1">
      <c r="A26" s="820"/>
      <c r="B26" s="888"/>
      <c r="C26" s="828"/>
      <c r="D26" s="1005"/>
      <c r="E26" s="64">
        <v>2</v>
      </c>
      <c r="F26" s="58" t="s">
        <v>975</v>
      </c>
      <c r="G26" s="701"/>
      <c r="H26" s="972"/>
      <c r="I26" s="964"/>
      <c r="J26" s="1003"/>
      <c r="K26" s="377"/>
      <c r="L26" s="377"/>
      <c r="M26" s="955"/>
      <c r="N26" s="130"/>
      <c r="O26" s="121"/>
      <c r="P26" s="121"/>
      <c r="Q26" s="121"/>
      <c r="R26" s="121">
        <v>1</v>
      </c>
      <c r="S26" s="120"/>
      <c r="T26" s="120"/>
      <c r="U26" s="120"/>
      <c r="V26" s="120"/>
      <c r="W26" s="120"/>
      <c r="X26" s="733"/>
      <c r="Y26" s="57"/>
    </row>
    <row r="27" spans="1:25" s="9" customFormat="1" ht="30" customHeight="1">
      <c r="A27" s="63">
        <v>13</v>
      </c>
      <c r="B27" s="66" t="s">
        <v>974</v>
      </c>
      <c r="C27" s="419" t="s">
        <v>957</v>
      </c>
      <c r="D27" s="81" t="s">
        <v>1578</v>
      </c>
      <c r="E27" s="64">
        <v>1</v>
      </c>
      <c r="F27" s="58" t="s">
        <v>973</v>
      </c>
      <c r="G27" s="390" t="s">
        <v>1637</v>
      </c>
      <c r="H27" s="71"/>
      <c r="I27" s="70"/>
      <c r="J27" s="326">
        <v>110.53</v>
      </c>
      <c r="K27" s="377"/>
      <c r="L27" s="377"/>
      <c r="M27" s="319" t="s">
        <v>204</v>
      </c>
      <c r="N27" s="130"/>
      <c r="O27" s="121"/>
      <c r="P27" s="121">
        <v>1</v>
      </c>
      <c r="Q27" s="120"/>
      <c r="R27" s="120"/>
      <c r="S27" s="120"/>
      <c r="T27" s="120"/>
      <c r="U27" s="120"/>
      <c r="V27" s="120"/>
      <c r="W27" s="120"/>
      <c r="X27" s="120"/>
      <c r="Y27" s="57"/>
    </row>
    <row r="28" spans="1:25" s="9" customFormat="1" ht="30" customHeight="1">
      <c r="A28" s="713">
        <v>14</v>
      </c>
      <c r="B28" s="887" t="s">
        <v>972</v>
      </c>
      <c r="C28" s="827" t="s">
        <v>957</v>
      </c>
      <c r="D28" s="806" t="s">
        <v>1579</v>
      </c>
      <c r="E28" s="64">
        <v>1</v>
      </c>
      <c r="F28" s="58" t="s">
        <v>971</v>
      </c>
      <c r="G28" s="700" t="s">
        <v>1638</v>
      </c>
      <c r="H28" s="970"/>
      <c r="I28" s="963"/>
      <c r="J28" s="1001">
        <v>335.31</v>
      </c>
      <c r="K28" s="377"/>
      <c r="L28" s="377"/>
      <c r="M28" s="954" t="s">
        <v>204</v>
      </c>
      <c r="N28" s="130">
        <v>1</v>
      </c>
      <c r="O28" s="120"/>
      <c r="P28" s="120"/>
      <c r="Q28" s="120"/>
      <c r="R28" s="120"/>
      <c r="S28" s="120"/>
      <c r="T28" s="120"/>
      <c r="U28" s="120"/>
      <c r="V28" s="120"/>
      <c r="W28" s="120"/>
      <c r="X28" s="731">
        <v>37.409999999999997</v>
      </c>
      <c r="Y28" s="57"/>
    </row>
    <row r="29" spans="1:25" s="9" customFormat="1" ht="30" customHeight="1">
      <c r="A29" s="999"/>
      <c r="B29" s="967"/>
      <c r="C29" s="1000"/>
      <c r="D29" s="1004"/>
      <c r="E29" s="64">
        <v>2</v>
      </c>
      <c r="F29" s="58" t="s">
        <v>970</v>
      </c>
      <c r="G29" s="704"/>
      <c r="H29" s="971"/>
      <c r="I29" s="965"/>
      <c r="J29" s="1002"/>
      <c r="K29" s="377"/>
      <c r="L29" s="377"/>
      <c r="M29" s="966"/>
      <c r="N29" s="130">
        <v>1</v>
      </c>
      <c r="O29" s="120"/>
      <c r="P29" s="120"/>
      <c r="Q29" s="120"/>
      <c r="R29" s="120"/>
      <c r="S29" s="120"/>
      <c r="T29" s="120"/>
      <c r="U29" s="120"/>
      <c r="V29" s="120"/>
      <c r="W29" s="120"/>
      <c r="X29" s="732"/>
      <c r="Y29" s="57"/>
    </row>
    <row r="30" spans="1:25" s="9" customFormat="1" ht="30" customHeight="1">
      <c r="A30" s="820"/>
      <c r="B30" s="888"/>
      <c r="C30" s="828"/>
      <c r="D30" s="1005"/>
      <c r="E30" s="64">
        <v>3</v>
      </c>
      <c r="F30" s="58" t="s">
        <v>969</v>
      </c>
      <c r="G30" s="701"/>
      <c r="H30" s="972"/>
      <c r="I30" s="964"/>
      <c r="J30" s="1003"/>
      <c r="K30" s="377"/>
      <c r="L30" s="377"/>
      <c r="M30" s="955"/>
      <c r="N30" s="130"/>
      <c r="O30" s="121"/>
      <c r="P30" s="121"/>
      <c r="Q30" s="121"/>
      <c r="R30" s="121"/>
      <c r="S30" s="121"/>
      <c r="T30" s="121">
        <v>1</v>
      </c>
      <c r="U30" s="120"/>
      <c r="V30" s="120"/>
      <c r="W30" s="120"/>
      <c r="X30" s="733"/>
      <c r="Y30" s="57"/>
    </row>
    <row r="31" spans="1:25" s="9" customFormat="1" ht="45" customHeight="1">
      <c r="A31" s="63">
        <v>15</v>
      </c>
      <c r="B31" s="66" t="s">
        <v>968</v>
      </c>
      <c r="C31" s="419" t="s">
        <v>957</v>
      </c>
      <c r="D31" s="81" t="s">
        <v>1580</v>
      </c>
      <c r="E31" s="64">
        <v>1</v>
      </c>
      <c r="F31" s="58" t="s">
        <v>967</v>
      </c>
      <c r="G31" s="390" t="s">
        <v>1639</v>
      </c>
      <c r="H31" s="71"/>
      <c r="I31" s="70"/>
      <c r="J31" s="326">
        <v>109.85</v>
      </c>
      <c r="K31" s="377"/>
      <c r="L31" s="377"/>
      <c r="M31" s="319" t="s">
        <v>204</v>
      </c>
      <c r="N31" s="130"/>
      <c r="O31" s="121"/>
      <c r="P31" s="121"/>
      <c r="Q31" s="121"/>
      <c r="R31" s="121"/>
      <c r="S31" s="121"/>
      <c r="T31" s="121"/>
      <c r="U31" s="121">
        <v>1</v>
      </c>
      <c r="V31" s="120"/>
      <c r="W31" s="120"/>
      <c r="X31" s="205">
        <v>66.11</v>
      </c>
      <c r="Y31" s="57"/>
    </row>
    <row r="32" spans="1:25" s="9" customFormat="1" ht="30" customHeight="1">
      <c r="A32" s="713">
        <v>16</v>
      </c>
      <c r="B32" s="887" t="s">
        <v>966</v>
      </c>
      <c r="C32" s="827" t="s">
        <v>957</v>
      </c>
      <c r="D32" s="806" t="s">
        <v>1581</v>
      </c>
      <c r="E32" s="64">
        <v>1</v>
      </c>
      <c r="F32" s="58" t="s">
        <v>965</v>
      </c>
      <c r="G32" s="700" t="s">
        <v>1640</v>
      </c>
      <c r="H32" s="970"/>
      <c r="I32" s="963"/>
      <c r="J32" s="1001">
        <v>329.08</v>
      </c>
      <c r="K32" s="377"/>
      <c r="L32" s="377"/>
      <c r="M32" s="954" t="s">
        <v>204</v>
      </c>
      <c r="N32" s="130"/>
      <c r="O32" s="121"/>
      <c r="P32" s="121"/>
      <c r="Q32" s="121"/>
      <c r="R32" s="121"/>
      <c r="S32" s="121">
        <v>1</v>
      </c>
      <c r="T32" s="120"/>
      <c r="U32" s="120"/>
      <c r="V32" s="120"/>
      <c r="W32" s="120"/>
      <c r="X32" s="731">
        <v>105.76</v>
      </c>
      <c r="Y32" s="57"/>
    </row>
    <row r="33" spans="1:25" s="9" customFormat="1" ht="30" customHeight="1">
      <c r="A33" s="999"/>
      <c r="B33" s="967"/>
      <c r="C33" s="1000"/>
      <c r="D33" s="1004"/>
      <c r="E33" s="64">
        <v>2</v>
      </c>
      <c r="F33" s="58" t="s">
        <v>964</v>
      </c>
      <c r="G33" s="704"/>
      <c r="H33" s="971"/>
      <c r="I33" s="965"/>
      <c r="J33" s="1002"/>
      <c r="K33" s="377"/>
      <c r="L33" s="377"/>
      <c r="M33" s="966"/>
      <c r="N33" s="130"/>
      <c r="O33" s="121"/>
      <c r="P33" s="121"/>
      <c r="Q33" s="121"/>
      <c r="R33" s="121"/>
      <c r="S33" s="121">
        <v>1</v>
      </c>
      <c r="T33" s="120"/>
      <c r="U33" s="120"/>
      <c r="V33" s="120"/>
      <c r="W33" s="120"/>
      <c r="X33" s="732"/>
      <c r="Y33" s="57"/>
    </row>
    <row r="34" spans="1:25" s="9" customFormat="1" ht="30" customHeight="1">
      <c r="A34" s="820"/>
      <c r="B34" s="888"/>
      <c r="C34" s="828"/>
      <c r="D34" s="1005"/>
      <c r="E34" s="64">
        <v>3</v>
      </c>
      <c r="F34" s="58" t="s">
        <v>963</v>
      </c>
      <c r="G34" s="701"/>
      <c r="H34" s="972"/>
      <c r="I34" s="964"/>
      <c r="J34" s="1003"/>
      <c r="K34" s="377"/>
      <c r="L34" s="377"/>
      <c r="M34" s="955"/>
      <c r="N34" s="130"/>
      <c r="O34" s="121"/>
      <c r="P34" s="121"/>
      <c r="Q34" s="121"/>
      <c r="R34" s="121"/>
      <c r="S34" s="121"/>
      <c r="T34" s="121">
        <v>1</v>
      </c>
      <c r="U34" s="120"/>
      <c r="V34" s="120"/>
      <c r="W34" s="120"/>
      <c r="X34" s="733"/>
      <c r="Y34" s="215"/>
    </row>
    <row r="35" spans="1:25" s="9" customFormat="1" ht="48.75" customHeight="1">
      <c r="A35" s="63">
        <v>17</v>
      </c>
      <c r="B35" s="66" t="s">
        <v>962</v>
      </c>
      <c r="C35" s="419" t="s">
        <v>957</v>
      </c>
      <c r="D35" s="81" t="s">
        <v>1582</v>
      </c>
      <c r="E35" s="64">
        <v>1</v>
      </c>
      <c r="F35" s="58" t="s">
        <v>961</v>
      </c>
      <c r="G35" s="390" t="s">
        <v>1640</v>
      </c>
      <c r="H35" s="71"/>
      <c r="I35" s="70"/>
      <c r="J35" s="326">
        <v>112.06</v>
      </c>
      <c r="K35" s="377"/>
      <c r="L35" s="377"/>
      <c r="M35" s="319" t="s">
        <v>204</v>
      </c>
      <c r="N35" s="130"/>
      <c r="O35" s="121"/>
      <c r="P35" s="121"/>
      <c r="Q35" s="121"/>
      <c r="R35" s="121"/>
      <c r="S35" s="121"/>
      <c r="T35" s="121"/>
      <c r="U35" s="121">
        <v>1</v>
      </c>
      <c r="V35" s="120"/>
      <c r="W35" s="120"/>
      <c r="X35" s="205">
        <v>44.05</v>
      </c>
      <c r="Y35" s="57"/>
    </row>
    <row r="36" spans="1:25" s="9" customFormat="1" ht="30" customHeight="1">
      <c r="A36" s="713">
        <v>18</v>
      </c>
      <c r="B36" s="887" t="s">
        <v>960</v>
      </c>
      <c r="C36" s="827" t="s">
        <v>957</v>
      </c>
      <c r="D36" s="806" t="s">
        <v>1583</v>
      </c>
      <c r="E36" s="64">
        <v>1</v>
      </c>
      <c r="F36" s="58" t="s">
        <v>694</v>
      </c>
      <c r="G36" s="700" t="s">
        <v>1901</v>
      </c>
      <c r="H36" s="970"/>
      <c r="I36" s="963"/>
      <c r="J36" s="1001">
        <v>219.2</v>
      </c>
      <c r="K36" s="377"/>
      <c r="L36" s="377"/>
      <c r="M36" s="954" t="s">
        <v>204</v>
      </c>
      <c r="N36" s="130">
        <v>1</v>
      </c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57"/>
    </row>
    <row r="37" spans="1:25" s="9" customFormat="1" ht="30" customHeight="1">
      <c r="A37" s="820"/>
      <c r="B37" s="888"/>
      <c r="C37" s="828"/>
      <c r="D37" s="1005"/>
      <c r="E37" s="64">
        <v>2</v>
      </c>
      <c r="F37" s="58" t="s">
        <v>959</v>
      </c>
      <c r="G37" s="701"/>
      <c r="H37" s="972"/>
      <c r="I37" s="964"/>
      <c r="J37" s="1003"/>
      <c r="K37" s="377"/>
      <c r="L37" s="377"/>
      <c r="M37" s="955"/>
      <c r="N37" s="130">
        <v>1</v>
      </c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57"/>
    </row>
    <row r="38" spans="1:25" s="9" customFormat="1" ht="30" customHeight="1">
      <c r="A38" s="63">
        <v>19</v>
      </c>
      <c r="B38" s="66" t="s">
        <v>958</v>
      </c>
      <c r="C38" s="419" t="s">
        <v>957</v>
      </c>
      <c r="D38" s="81" t="s">
        <v>1584</v>
      </c>
      <c r="E38" s="64">
        <v>1</v>
      </c>
      <c r="F38" s="58" t="s">
        <v>483</v>
      </c>
      <c r="G38" s="390" t="s">
        <v>1641</v>
      </c>
      <c r="H38" s="71"/>
      <c r="I38" s="70"/>
      <c r="J38" s="326">
        <v>109.21</v>
      </c>
      <c r="K38" s="377"/>
      <c r="L38" s="377"/>
      <c r="M38" s="319" t="s">
        <v>204</v>
      </c>
      <c r="N38" s="130"/>
      <c r="O38" s="121"/>
      <c r="P38" s="121"/>
      <c r="Q38" s="121"/>
      <c r="R38" s="121"/>
      <c r="S38" s="121"/>
      <c r="T38" s="121">
        <v>1</v>
      </c>
      <c r="U38" s="120"/>
      <c r="V38" s="120"/>
      <c r="W38" s="120"/>
      <c r="X38" s="607">
        <v>64.290000000000006</v>
      </c>
      <c r="Y38" s="216"/>
    </row>
    <row r="39" spans="1:25" s="9" customFormat="1" ht="30" customHeight="1">
      <c r="A39" s="713">
        <v>20</v>
      </c>
      <c r="B39" s="887" t="s">
        <v>956</v>
      </c>
      <c r="C39" s="827" t="s">
        <v>888</v>
      </c>
      <c r="D39" s="957" t="s">
        <v>2473</v>
      </c>
      <c r="E39" s="64">
        <v>1</v>
      </c>
      <c r="F39" s="58" t="s">
        <v>955</v>
      </c>
      <c r="G39" s="700" t="s">
        <v>1642</v>
      </c>
      <c r="H39" s="976"/>
      <c r="I39" s="963"/>
      <c r="J39" s="1001">
        <v>1014.79</v>
      </c>
      <c r="K39" s="377"/>
      <c r="L39" s="377"/>
      <c r="M39" s="954" t="s">
        <v>204</v>
      </c>
      <c r="N39" s="130"/>
      <c r="O39" s="121"/>
      <c r="P39" s="121"/>
      <c r="Q39" s="121"/>
      <c r="R39" s="121">
        <v>1</v>
      </c>
      <c r="S39" s="120"/>
      <c r="T39" s="120"/>
      <c r="U39" s="120"/>
      <c r="V39" s="120"/>
      <c r="W39" s="120"/>
      <c r="X39" s="731">
        <v>369.41</v>
      </c>
      <c r="Y39" s="57"/>
    </row>
    <row r="40" spans="1:25" s="9" customFormat="1" ht="30" customHeight="1">
      <c r="A40" s="999"/>
      <c r="B40" s="967"/>
      <c r="C40" s="1000"/>
      <c r="D40" s="1004"/>
      <c r="E40" s="64">
        <v>2</v>
      </c>
      <c r="F40" s="58" t="s">
        <v>954</v>
      </c>
      <c r="G40" s="704"/>
      <c r="H40" s="977"/>
      <c r="I40" s="965"/>
      <c r="J40" s="1002"/>
      <c r="K40" s="377"/>
      <c r="L40" s="377"/>
      <c r="M40" s="966"/>
      <c r="N40" s="130"/>
      <c r="O40" s="121"/>
      <c r="P40" s="121"/>
      <c r="Q40" s="121"/>
      <c r="R40" s="121"/>
      <c r="S40" s="121"/>
      <c r="T40" s="121">
        <v>1</v>
      </c>
      <c r="U40" s="120"/>
      <c r="V40" s="120"/>
      <c r="W40" s="120"/>
      <c r="X40" s="732"/>
      <c r="Y40" s="216"/>
    </row>
    <row r="41" spans="1:25" s="9" customFormat="1" ht="30" customHeight="1">
      <c r="A41" s="999"/>
      <c r="B41" s="967"/>
      <c r="C41" s="1000"/>
      <c r="D41" s="1004"/>
      <c r="E41" s="64">
        <v>3</v>
      </c>
      <c r="F41" s="58" t="s">
        <v>953</v>
      </c>
      <c r="G41" s="704"/>
      <c r="H41" s="977"/>
      <c r="I41" s="965"/>
      <c r="J41" s="1002"/>
      <c r="K41" s="377"/>
      <c r="L41" s="377"/>
      <c r="M41" s="966"/>
      <c r="N41" s="130">
        <v>1</v>
      </c>
      <c r="O41" s="120"/>
      <c r="P41" s="120"/>
      <c r="Q41" s="120"/>
      <c r="R41" s="120"/>
      <c r="S41" s="120"/>
      <c r="T41" s="120"/>
      <c r="U41" s="120"/>
      <c r="V41" s="120"/>
      <c r="W41" s="120"/>
      <c r="X41" s="732"/>
      <c r="Y41" s="57"/>
    </row>
    <row r="42" spans="1:25" s="9" customFormat="1" ht="30" customHeight="1">
      <c r="A42" s="999"/>
      <c r="B42" s="967"/>
      <c r="C42" s="1000"/>
      <c r="D42" s="1004"/>
      <c r="E42" s="64">
        <v>4</v>
      </c>
      <c r="F42" s="58" t="s">
        <v>952</v>
      </c>
      <c r="G42" s="704"/>
      <c r="H42" s="977"/>
      <c r="I42" s="965"/>
      <c r="J42" s="1002"/>
      <c r="K42" s="377"/>
      <c r="L42" s="377"/>
      <c r="M42" s="966"/>
      <c r="N42" s="130"/>
      <c r="O42" s="121"/>
      <c r="P42" s="121"/>
      <c r="Q42" s="121"/>
      <c r="R42" s="121"/>
      <c r="S42" s="121"/>
      <c r="T42" s="121">
        <v>1</v>
      </c>
      <c r="U42" s="120"/>
      <c r="V42" s="120"/>
      <c r="W42" s="120"/>
      <c r="X42" s="732"/>
      <c r="Y42" s="57"/>
    </row>
    <row r="43" spans="1:25" s="9" customFormat="1" ht="30" customHeight="1">
      <c r="A43" s="999"/>
      <c r="B43" s="967"/>
      <c r="C43" s="1000"/>
      <c r="D43" s="1004"/>
      <c r="E43" s="64">
        <v>5</v>
      </c>
      <c r="F43" s="58" t="s">
        <v>951</v>
      </c>
      <c r="G43" s="704"/>
      <c r="H43" s="977"/>
      <c r="I43" s="965"/>
      <c r="J43" s="1002"/>
      <c r="K43" s="377"/>
      <c r="L43" s="377"/>
      <c r="M43" s="966"/>
      <c r="N43" s="130"/>
      <c r="O43" s="121"/>
      <c r="P43" s="121"/>
      <c r="Q43" s="121"/>
      <c r="R43" s="121"/>
      <c r="S43" s="121"/>
      <c r="T43" s="121">
        <v>1</v>
      </c>
      <c r="U43" s="120"/>
      <c r="V43" s="120"/>
      <c r="W43" s="120"/>
      <c r="X43" s="732"/>
      <c r="Y43" s="57"/>
    </row>
    <row r="44" spans="1:25" s="9" customFormat="1" ht="30" customHeight="1">
      <c r="A44" s="999"/>
      <c r="B44" s="967"/>
      <c r="C44" s="1000"/>
      <c r="D44" s="1004"/>
      <c r="E44" s="64">
        <v>6</v>
      </c>
      <c r="F44" s="58" t="s">
        <v>950</v>
      </c>
      <c r="G44" s="704"/>
      <c r="H44" s="977"/>
      <c r="I44" s="965"/>
      <c r="J44" s="1002"/>
      <c r="K44" s="377"/>
      <c r="L44" s="377"/>
      <c r="M44" s="966"/>
      <c r="N44" s="130"/>
      <c r="O44" s="121"/>
      <c r="P44" s="121"/>
      <c r="Q44" s="121"/>
      <c r="R44" s="121"/>
      <c r="S44" s="121"/>
      <c r="T44" s="121"/>
      <c r="U44" s="121">
        <v>1</v>
      </c>
      <c r="V44" s="120"/>
      <c r="W44" s="120"/>
      <c r="X44" s="732"/>
      <c r="Y44" s="57"/>
    </row>
    <row r="45" spans="1:25" s="9" customFormat="1" ht="30" customHeight="1">
      <c r="A45" s="999"/>
      <c r="B45" s="967"/>
      <c r="C45" s="1000"/>
      <c r="D45" s="1004"/>
      <c r="E45" s="64">
        <v>7</v>
      </c>
      <c r="F45" s="58" t="s">
        <v>949</v>
      </c>
      <c r="G45" s="704"/>
      <c r="H45" s="977"/>
      <c r="I45" s="965"/>
      <c r="J45" s="1002"/>
      <c r="K45" s="377"/>
      <c r="L45" s="377"/>
      <c r="M45" s="966"/>
      <c r="N45" s="130"/>
      <c r="O45" s="121"/>
      <c r="P45" s="121"/>
      <c r="Q45" s="121"/>
      <c r="R45" s="121"/>
      <c r="S45" s="121"/>
      <c r="T45" s="121">
        <v>1</v>
      </c>
      <c r="U45" s="120"/>
      <c r="V45" s="120"/>
      <c r="W45" s="120"/>
      <c r="X45" s="732"/>
      <c r="Y45" s="57"/>
    </row>
    <row r="46" spans="1:25" s="9" customFormat="1" ht="30" customHeight="1">
      <c r="A46" s="999"/>
      <c r="B46" s="967"/>
      <c r="C46" s="1000"/>
      <c r="D46" s="1004"/>
      <c r="E46" s="64">
        <v>8</v>
      </c>
      <c r="F46" s="58" t="s">
        <v>948</v>
      </c>
      <c r="G46" s="704"/>
      <c r="H46" s="977"/>
      <c r="I46" s="965"/>
      <c r="J46" s="1002"/>
      <c r="K46" s="377"/>
      <c r="L46" s="377"/>
      <c r="M46" s="966"/>
      <c r="N46" s="130"/>
      <c r="O46" s="121"/>
      <c r="P46" s="121"/>
      <c r="Q46" s="121"/>
      <c r="R46" s="121"/>
      <c r="S46" s="121"/>
      <c r="T46" s="121">
        <v>1</v>
      </c>
      <c r="U46" s="120"/>
      <c r="V46" s="120"/>
      <c r="W46" s="120"/>
      <c r="X46" s="732"/>
      <c r="Y46" s="216"/>
    </row>
    <row r="47" spans="1:25" s="9" customFormat="1" ht="30" customHeight="1">
      <c r="A47" s="820"/>
      <c r="B47" s="888"/>
      <c r="C47" s="828"/>
      <c r="D47" s="1005"/>
      <c r="E47" s="64">
        <v>9</v>
      </c>
      <c r="F47" s="58" t="s">
        <v>947</v>
      </c>
      <c r="G47" s="701"/>
      <c r="H47" s="978"/>
      <c r="I47" s="964"/>
      <c r="J47" s="1003"/>
      <c r="K47" s="377"/>
      <c r="L47" s="377"/>
      <c r="M47" s="955"/>
      <c r="N47" s="130"/>
      <c r="O47" s="121"/>
      <c r="P47" s="121"/>
      <c r="Q47" s="121">
        <v>1</v>
      </c>
      <c r="R47" s="120"/>
      <c r="S47" s="120"/>
      <c r="T47" s="120"/>
      <c r="U47" s="120"/>
      <c r="V47" s="120"/>
      <c r="W47" s="120"/>
      <c r="X47" s="733"/>
      <c r="Y47" s="57"/>
    </row>
    <row r="48" spans="1:25" s="9" customFormat="1" ht="30" customHeight="1">
      <c r="A48" s="713">
        <v>21</v>
      </c>
      <c r="B48" s="887" t="s">
        <v>946</v>
      </c>
      <c r="C48" s="827" t="s">
        <v>888</v>
      </c>
      <c r="D48" s="957" t="s">
        <v>1585</v>
      </c>
      <c r="E48" s="64">
        <v>1</v>
      </c>
      <c r="F48" s="58" t="s">
        <v>940</v>
      </c>
      <c r="G48" s="700" t="s">
        <v>1643</v>
      </c>
      <c r="H48" s="976"/>
      <c r="I48" s="963"/>
      <c r="J48" s="1001">
        <v>787.01</v>
      </c>
      <c r="K48" s="377"/>
      <c r="L48" s="377"/>
      <c r="M48" s="954" t="s">
        <v>204</v>
      </c>
      <c r="N48" s="130"/>
      <c r="O48" s="121"/>
      <c r="P48" s="121"/>
      <c r="Q48" s="121">
        <v>1</v>
      </c>
      <c r="R48" s="120"/>
      <c r="S48" s="120"/>
      <c r="T48" s="120"/>
      <c r="U48" s="120"/>
      <c r="V48" s="120"/>
      <c r="W48" s="120"/>
      <c r="X48" s="731">
        <v>312.73</v>
      </c>
      <c r="Y48" s="204"/>
    </row>
    <row r="49" spans="1:25" s="9" customFormat="1" ht="30" customHeight="1">
      <c r="A49" s="999"/>
      <c r="B49" s="967"/>
      <c r="C49" s="1000"/>
      <c r="D49" s="1004"/>
      <c r="E49" s="64">
        <v>2</v>
      </c>
      <c r="F49" s="58" t="s">
        <v>939</v>
      </c>
      <c r="G49" s="704"/>
      <c r="H49" s="977"/>
      <c r="I49" s="965"/>
      <c r="J49" s="1002"/>
      <c r="K49" s="377"/>
      <c r="L49" s="377"/>
      <c r="M49" s="966"/>
      <c r="N49" s="130"/>
      <c r="O49" s="121"/>
      <c r="P49" s="121"/>
      <c r="Q49" s="121"/>
      <c r="R49" s="121"/>
      <c r="S49" s="121"/>
      <c r="T49" s="121">
        <v>1</v>
      </c>
      <c r="U49" s="120"/>
      <c r="V49" s="120"/>
      <c r="W49" s="120"/>
      <c r="X49" s="732"/>
      <c r="Y49" s="204"/>
    </row>
    <row r="50" spans="1:25" s="9" customFormat="1" ht="30" customHeight="1">
      <c r="A50" s="999"/>
      <c r="B50" s="967"/>
      <c r="C50" s="1000"/>
      <c r="D50" s="1004"/>
      <c r="E50" s="64">
        <v>3</v>
      </c>
      <c r="F50" s="58" t="s">
        <v>945</v>
      </c>
      <c r="G50" s="704"/>
      <c r="H50" s="977"/>
      <c r="I50" s="965"/>
      <c r="J50" s="1002"/>
      <c r="K50" s="377"/>
      <c r="L50" s="377"/>
      <c r="M50" s="966"/>
      <c r="N50" s="130"/>
      <c r="O50" s="121"/>
      <c r="P50" s="121"/>
      <c r="Q50" s="121"/>
      <c r="R50" s="121"/>
      <c r="S50" s="121"/>
      <c r="T50" s="121">
        <v>1</v>
      </c>
      <c r="U50" s="120"/>
      <c r="V50" s="120"/>
      <c r="W50" s="120"/>
      <c r="X50" s="732"/>
      <c r="Y50" s="204"/>
    </row>
    <row r="51" spans="1:25" s="9" customFormat="1" ht="30" customHeight="1">
      <c r="A51" s="999"/>
      <c r="B51" s="967"/>
      <c r="C51" s="1000"/>
      <c r="D51" s="1004"/>
      <c r="E51" s="64">
        <v>4</v>
      </c>
      <c r="F51" s="58" t="s">
        <v>944</v>
      </c>
      <c r="G51" s="704"/>
      <c r="H51" s="977"/>
      <c r="I51" s="965"/>
      <c r="J51" s="1002"/>
      <c r="K51" s="377"/>
      <c r="L51" s="377"/>
      <c r="M51" s="966"/>
      <c r="N51" s="130"/>
      <c r="O51" s="121"/>
      <c r="P51" s="121"/>
      <c r="Q51" s="121"/>
      <c r="R51" s="121"/>
      <c r="S51" s="121"/>
      <c r="T51" s="121">
        <v>1</v>
      </c>
      <c r="U51" s="120"/>
      <c r="V51" s="120"/>
      <c r="W51" s="120"/>
      <c r="X51" s="732"/>
      <c r="Y51" s="204"/>
    </row>
    <row r="52" spans="1:25" s="9" customFormat="1" ht="30" customHeight="1">
      <c r="A52" s="999"/>
      <c r="B52" s="967"/>
      <c r="C52" s="1000"/>
      <c r="D52" s="1004"/>
      <c r="E52" s="64">
        <v>5</v>
      </c>
      <c r="F52" s="58" t="s">
        <v>943</v>
      </c>
      <c r="G52" s="704"/>
      <c r="H52" s="977"/>
      <c r="I52" s="965"/>
      <c r="J52" s="1002"/>
      <c r="K52" s="377"/>
      <c r="L52" s="377"/>
      <c r="M52" s="966"/>
      <c r="N52" s="130"/>
      <c r="O52" s="121"/>
      <c r="P52" s="121"/>
      <c r="Q52" s="121"/>
      <c r="R52" s="121"/>
      <c r="S52" s="121"/>
      <c r="T52" s="121">
        <v>1</v>
      </c>
      <c r="U52" s="120"/>
      <c r="V52" s="120"/>
      <c r="W52" s="120"/>
      <c r="X52" s="732"/>
      <c r="Y52" s="216"/>
    </row>
    <row r="53" spans="1:25" s="9" customFormat="1" ht="30" customHeight="1">
      <c r="A53" s="999"/>
      <c r="B53" s="967"/>
      <c r="C53" s="1000"/>
      <c r="D53" s="1004"/>
      <c r="E53" s="64">
        <v>6</v>
      </c>
      <c r="F53" s="58" t="s">
        <v>942</v>
      </c>
      <c r="G53" s="704"/>
      <c r="H53" s="977"/>
      <c r="I53" s="965"/>
      <c r="J53" s="1002"/>
      <c r="K53" s="377"/>
      <c r="L53" s="377"/>
      <c r="M53" s="966"/>
      <c r="N53" s="130"/>
      <c r="O53" s="121"/>
      <c r="P53" s="121"/>
      <c r="Q53" s="121"/>
      <c r="R53" s="121"/>
      <c r="S53" s="121">
        <v>1</v>
      </c>
      <c r="T53" s="120"/>
      <c r="U53" s="120"/>
      <c r="V53" s="120"/>
      <c r="W53" s="120"/>
      <c r="X53" s="732"/>
      <c r="Y53" s="204"/>
    </row>
    <row r="54" spans="1:25" s="9" customFormat="1" ht="30" customHeight="1">
      <c r="A54" s="999"/>
      <c r="B54" s="967"/>
      <c r="C54" s="1000"/>
      <c r="D54" s="1004"/>
      <c r="E54" s="64">
        <v>7</v>
      </c>
      <c r="F54" s="58" t="s">
        <v>941</v>
      </c>
      <c r="G54" s="704"/>
      <c r="H54" s="977"/>
      <c r="I54" s="965"/>
      <c r="J54" s="1002"/>
      <c r="K54" s="377"/>
      <c r="L54" s="377"/>
      <c r="M54" s="966"/>
      <c r="N54" s="130"/>
      <c r="O54" s="121"/>
      <c r="P54" s="121"/>
      <c r="Q54" s="121"/>
      <c r="R54" s="121"/>
      <c r="S54" s="121">
        <v>1</v>
      </c>
      <c r="T54" s="120"/>
      <c r="U54" s="120"/>
      <c r="V54" s="120"/>
      <c r="W54" s="120"/>
      <c r="X54" s="733"/>
      <c r="Y54" s="204"/>
    </row>
    <row r="55" spans="1:25" s="9" customFormat="1" ht="30" customHeight="1">
      <c r="A55" s="713">
        <v>22</v>
      </c>
      <c r="B55" s="887" t="s">
        <v>938</v>
      </c>
      <c r="C55" s="827" t="s">
        <v>888</v>
      </c>
      <c r="D55" s="957" t="s">
        <v>1586</v>
      </c>
      <c r="E55" s="64">
        <v>1</v>
      </c>
      <c r="F55" s="58" t="s">
        <v>937</v>
      </c>
      <c r="G55" s="700" t="s">
        <v>1644</v>
      </c>
      <c r="H55" s="970"/>
      <c r="I55" s="963"/>
      <c r="J55" s="1001">
        <v>447.52</v>
      </c>
      <c r="K55" s="377"/>
      <c r="L55" s="377"/>
      <c r="M55" s="954" t="s">
        <v>204</v>
      </c>
      <c r="N55" s="130"/>
      <c r="O55" s="121"/>
      <c r="P55" s="121"/>
      <c r="Q55" s="121"/>
      <c r="R55" s="121"/>
      <c r="S55" s="121">
        <v>1</v>
      </c>
      <c r="T55" s="120"/>
      <c r="U55" s="120"/>
      <c r="V55" s="120"/>
      <c r="W55" s="120"/>
      <c r="X55" s="731">
        <v>156.57</v>
      </c>
      <c r="Y55" s="216"/>
    </row>
    <row r="56" spans="1:25" s="9" customFormat="1" ht="30" customHeight="1">
      <c r="A56" s="999"/>
      <c r="B56" s="967"/>
      <c r="C56" s="1000"/>
      <c r="D56" s="1004"/>
      <c r="E56" s="64">
        <v>2</v>
      </c>
      <c r="F56" s="58" t="s">
        <v>936</v>
      </c>
      <c r="G56" s="704"/>
      <c r="H56" s="971"/>
      <c r="I56" s="965"/>
      <c r="J56" s="1002"/>
      <c r="K56" s="377"/>
      <c r="L56" s="377"/>
      <c r="M56" s="966"/>
      <c r="N56" s="130"/>
      <c r="O56" s="121"/>
      <c r="P56" s="121"/>
      <c r="Q56" s="121"/>
      <c r="R56" s="121">
        <v>1</v>
      </c>
      <c r="S56" s="120"/>
      <c r="T56" s="120"/>
      <c r="U56" s="120"/>
      <c r="V56" s="120"/>
      <c r="W56" s="120"/>
      <c r="X56" s="732"/>
      <c r="Y56" s="57"/>
    </row>
    <row r="57" spans="1:25" s="9" customFormat="1" ht="30" customHeight="1">
      <c r="A57" s="999"/>
      <c r="B57" s="967"/>
      <c r="C57" s="1000"/>
      <c r="D57" s="1004"/>
      <c r="E57" s="64">
        <v>3</v>
      </c>
      <c r="F57" s="58" t="s">
        <v>935</v>
      </c>
      <c r="G57" s="704"/>
      <c r="H57" s="971"/>
      <c r="I57" s="965"/>
      <c r="J57" s="1002"/>
      <c r="K57" s="377"/>
      <c r="L57" s="377"/>
      <c r="M57" s="966"/>
      <c r="N57" s="130"/>
      <c r="O57" s="121"/>
      <c r="P57" s="121"/>
      <c r="Q57" s="121"/>
      <c r="R57" s="121"/>
      <c r="S57" s="121">
        <v>1</v>
      </c>
      <c r="T57" s="120"/>
      <c r="U57" s="120"/>
      <c r="V57" s="120"/>
      <c r="W57" s="120"/>
      <c r="X57" s="732"/>
      <c r="Y57" s="57"/>
    </row>
    <row r="58" spans="1:25" s="9" customFormat="1" ht="30" customHeight="1">
      <c r="A58" s="820"/>
      <c r="B58" s="888"/>
      <c r="C58" s="828"/>
      <c r="D58" s="1005"/>
      <c r="E58" s="64">
        <v>4</v>
      </c>
      <c r="F58" s="58" t="s">
        <v>934</v>
      </c>
      <c r="G58" s="701"/>
      <c r="H58" s="972"/>
      <c r="I58" s="964"/>
      <c r="J58" s="1003"/>
      <c r="K58" s="377"/>
      <c r="L58" s="377"/>
      <c r="M58" s="955"/>
      <c r="N58" s="130"/>
      <c r="O58" s="121"/>
      <c r="P58" s="121"/>
      <c r="Q58" s="121"/>
      <c r="R58" s="121"/>
      <c r="S58" s="121"/>
      <c r="T58" s="121"/>
      <c r="U58" s="121">
        <v>1</v>
      </c>
      <c r="V58" s="120"/>
      <c r="W58" s="120"/>
      <c r="X58" s="733"/>
      <c r="Y58" s="57"/>
    </row>
    <row r="59" spans="1:25" s="9" customFormat="1" ht="30" customHeight="1">
      <c r="A59" s="713">
        <v>23</v>
      </c>
      <c r="B59" s="887" t="s">
        <v>933</v>
      </c>
      <c r="C59" s="827" t="s">
        <v>888</v>
      </c>
      <c r="D59" s="957" t="s">
        <v>1587</v>
      </c>
      <c r="E59" s="64">
        <v>1</v>
      </c>
      <c r="F59" s="58" t="s">
        <v>932</v>
      </c>
      <c r="G59" s="700" t="s">
        <v>1799</v>
      </c>
      <c r="H59" s="970"/>
      <c r="I59" s="963"/>
      <c r="J59" s="1001">
        <v>446.42</v>
      </c>
      <c r="K59" s="377"/>
      <c r="L59" s="377"/>
      <c r="M59" s="954" t="s">
        <v>204</v>
      </c>
      <c r="N59" s="130">
        <v>1</v>
      </c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57"/>
    </row>
    <row r="60" spans="1:25" s="9" customFormat="1" ht="30" customHeight="1">
      <c r="A60" s="999"/>
      <c r="B60" s="967"/>
      <c r="C60" s="1000"/>
      <c r="D60" s="1004"/>
      <c r="E60" s="64">
        <v>2</v>
      </c>
      <c r="F60" s="58" t="s">
        <v>931</v>
      </c>
      <c r="G60" s="704"/>
      <c r="H60" s="971"/>
      <c r="I60" s="965"/>
      <c r="J60" s="1002"/>
      <c r="K60" s="377"/>
      <c r="L60" s="377"/>
      <c r="M60" s="966"/>
      <c r="N60" s="130">
        <v>1</v>
      </c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57"/>
    </row>
    <row r="61" spans="1:25" s="9" customFormat="1" ht="30" customHeight="1">
      <c r="A61" s="999"/>
      <c r="B61" s="967"/>
      <c r="C61" s="1000"/>
      <c r="D61" s="1004"/>
      <c r="E61" s="64">
        <v>3</v>
      </c>
      <c r="F61" s="58" t="s">
        <v>930</v>
      </c>
      <c r="G61" s="704"/>
      <c r="H61" s="971"/>
      <c r="I61" s="965"/>
      <c r="J61" s="1002"/>
      <c r="K61" s="377"/>
      <c r="L61" s="377"/>
      <c r="M61" s="966"/>
      <c r="N61" s="130">
        <v>1</v>
      </c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57"/>
    </row>
    <row r="62" spans="1:25" s="9" customFormat="1" ht="30" customHeight="1">
      <c r="A62" s="820"/>
      <c r="B62" s="888"/>
      <c r="C62" s="828"/>
      <c r="D62" s="1005"/>
      <c r="E62" s="64">
        <v>4</v>
      </c>
      <c r="F62" s="58" t="s">
        <v>929</v>
      </c>
      <c r="G62" s="701"/>
      <c r="H62" s="972"/>
      <c r="I62" s="964"/>
      <c r="J62" s="1003"/>
      <c r="K62" s="377"/>
      <c r="L62" s="377"/>
      <c r="M62" s="955"/>
      <c r="N62" s="130">
        <v>1</v>
      </c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57"/>
    </row>
    <row r="63" spans="1:25" s="9" customFormat="1" ht="30" customHeight="1">
      <c r="A63" s="713">
        <v>24</v>
      </c>
      <c r="B63" s="887" t="s">
        <v>928</v>
      </c>
      <c r="C63" s="827" t="s">
        <v>888</v>
      </c>
      <c r="D63" s="957" t="s">
        <v>1588</v>
      </c>
      <c r="E63" s="64">
        <v>1</v>
      </c>
      <c r="F63" s="58" t="s">
        <v>927</v>
      </c>
      <c r="G63" s="700" t="s">
        <v>1807</v>
      </c>
      <c r="H63" s="970"/>
      <c r="I63" s="963"/>
      <c r="J63" s="1001">
        <v>226.23</v>
      </c>
      <c r="K63" s="377"/>
      <c r="L63" s="377"/>
      <c r="M63" s="954" t="s">
        <v>204</v>
      </c>
      <c r="N63" s="130">
        <v>1</v>
      </c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57"/>
    </row>
    <row r="64" spans="1:25" s="9" customFormat="1" ht="30" customHeight="1">
      <c r="A64" s="820"/>
      <c r="B64" s="888"/>
      <c r="C64" s="828"/>
      <c r="D64" s="1005"/>
      <c r="E64" s="64">
        <v>2</v>
      </c>
      <c r="F64" s="58" t="s">
        <v>926</v>
      </c>
      <c r="G64" s="701"/>
      <c r="H64" s="972"/>
      <c r="I64" s="964"/>
      <c r="J64" s="1003"/>
      <c r="K64" s="377"/>
      <c r="L64" s="377"/>
      <c r="M64" s="955"/>
      <c r="N64" s="130">
        <v>1</v>
      </c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57"/>
    </row>
    <row r="65" spans="1:25" s="9" customFormat="1" ht="30" customHeight="1">
      <c r="A65" s="713">
        <v>25</v>
      </c>
      <c r="B65" s="887" t="s">
        <v>925</v>
      </c>
      <c r="C65" s="827" t="s">
        <v>888</v>
      </c>
      <c r="D65" s="957" t="s">
        <v>1589</v>
      </c>
      <c r="E65" s="64">
        <v>1</v>
      </c>
      <c r="F65" s="58" t="s">
        <v>924</v>
      </c>
      <c r="G65" s="700" t="s">
        <v>1799</v>
      </c>
      <c r="H65" s="961"/>
      <c r="I65" s="963"/>
      <c r="J65" s="1001">
        <v>562.82000000000005</v>
      </c>
      <c r="K65" s="377"/>
      <c r="L65" s="377"/>
      <c r="M65" s="954" t="s">
        <v>204</v>
      </c>
      <c r="N65" s="130">
        <v>1</v>
      </c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57"/>
    </row>
    <row r="66" spans="1:25" s="9" customFormat="1" ht="30" customHeight="1">
      <c r="A66" s="999"/>
      <c r="B66" s="967"/>
      <c r="C66" s="1000"/>
      <c r="D66" s="1004"/>
      <c r="E66" s="64">
        <v>2</v>
      </c>
      <c r="F66" s="58" t="s">
        <v>923</v>
      </c>
      <c r="G66" s="704"/>
      <c r="H66" s="1009"/>
      <c r="I66" s="965"/>
      <c r="J66" s="1002"/>
      <c r="K66" s="377"/>
      <c r="L66" s="377"/>
      <c r="M66" s="966"/>
      <c r="N66" s="130">
        <v>1</v>
      </c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57"/>
    </row>
    <row r="67" spans="1:25" s="9" customFormat="1" ht="30" customHeight="1">
      <c r="A67" s="999"/>
      <c r="B67" s="967"/>
      <c r="C67" s="1000"/>
      <c r="D67" s="1004"/>
      <c r="E67" s="64">
        <v>3</v>
      </c>
      <c r="F67" s="58" t="s">
        <v>922</v>
      </c>
      <c r="G67" s="704"/>
      <c r="H67" s="1009"/>
      <c r="I67" s="965"/>
      <c r="J67" s="1002"/>
      <c r="K67" s="377"/>
      <c r="L67" s="377"/>
      <c r="M67" s="966"/>
      <c r="N67" s="130">
        <v>1</v>
      </c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57"/>
    </row>
    <row r="68" spans="1:25" s="9" customFormat="1" ht="30" customHeight="1">
      <c r="A68" s="999"/>
      <c r="B68" s="967"/>
      <c r="C68" s="1000"/>
      <c r="D68" s="1004"/>
      <c r="E68" s="64">
        <v>4</v>
      </c>
      <c r="F68" s="58" t="s">
        <v>921</v>
      </c>
      <c r="G68" s="704"/>
      <c r="H68" s="1009"/>
      <c r="I68" s="965"/>
      <c r="J68" s="1002"/>
      <c r="K68" s="377"/>
      <c r="L68" s="377"/>
      <c r="M68" s="966"/>
      <c r="N68" s="130">
        <v>1</v>
      </c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57"/>
    </row>
    <row r="69" spans="1:25" s="9" customFormat="1" ht="30" customHeight="1">
      <c r="A69" s="820"/>
      <c r="B69" s="888"/>
      <c r="C69" s="828"/>
      <c r="D69" s="1005"/>
      <c r="E69" s="64">
        <v>5</v>
      </c>
      <c r="F69" s="58" t="s">
        <v>920</v>
      </c>
      <c r="G69" s="701"/>
      <c r="H69" s="962"/>
      <c r="I69" s="964"/>
      <c r="J69" s="1003"/>
      <c r="K69" s="377"/>
      <c r="L69" s="377"/>
      <c r="M69" s="955"/>
      <c r="N69" s="130">
        <v>1</v>
      </c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57"/>
    </row>
    <row r="70" spans="1:25" s="9" customFormat="1" ht="30" customHeight="1">
      <c r="A70" s="713">
        <v>26</v>
      </c>
      <c r="B70" s="887" t="s">
        <v>919</v>
      </c>
      <c r="C70" s="827" t="s">
        <v>888</v>
      </c>
      <c r="D70" s="957" t="s">
        <v>1590</v>
      </c>
      <c r="E70" s="64">
        <v>1</v>
      </c>
      <c r="F70" s="58" t="s">
        <v>918</v>
      </c>
      <c r="G70" s="721" t="s">
        <v>1748</v>
      </c>
      <c r="H70" s="970"/>
      <c r="I70" s="963"/>
      <c r="J70" s="1001">
        <v>221.83</v>
      </c>
      <c r="K70" s="377"/>
      <c r="L70" s="377"/>
      <c r="M70" s="954" t="s">
        <v>204</v>
      </c>
      <c r="N70" s="13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57"/>
    </row>
    <row r="71" spans="1:25" s="9" customFormat="1" ht="30" customHeight="1">
      <c r="A71" s="820"/>
      <c r="B71" s="888"/>
      <c r="C71" s="828"/>
      <c r="D71" s="1005"/>
      <c r="E71" s="64">
        <v>2</v>
      </c>
      <c r="F71" s="58" t="s">
        <v>917</v>
      </c>
      <c r="G71" s="722"/>
      <c r="H71" s="972"/>
      <c r="I71" s="964"/>
      <c r="J71" s="1003"/>
      <c r="K71" s="377"/>
      <c r="L71" s="377"/>
      <c r="M71" s="955"/>
      <c r="N71" s="13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57"/>
    </row>
    <row r="72" spans="1:25" s="9" customFormat="1" ht="30" customHeight="1">
      <c r="A72" s="830">
        <v>27</v>
      </c>
      <c r="B72" s="887" t="s">
        <v>916</v>
      </c>
      <c r="C72" s="827" t="s">
        <v>888</v>
      </c>
      <c r="D72" s="957" t="s">
        <v>1591</v>
      </c>
      <c r="E72" s="56">
        <v>1</v>
      </c>
      <c r="F72" s="58" t="s">
        <v>915</v>
      </c>
      <c r="G72" s="700" t="s">
        <v>1645</v>
      </c>
      <c r="H72" s="961"/>
      <c r="I72" s="963"/>
      <c r="J72" s="1001">
        <v>551.94000000000005</v>
      </c>
      <c r="K72" s="377"/>
      <c r="L72" s="377"/>
      <c r="M72" s="954" t="s">
        <v>204</v>
      </c>
      <c r="N72" s="130"/>
      <c r="O72" s="121"/>
      <c r="P72" s="121"/>
      <c r="Q72" s="121"/>
      <c r="R72" s="121">
        <v>1</v>
      </c>
      <c r="S72" s="120"/>
      <c r="T72" s="120"/>
      <c r="U72" s="120"/>
      <c r="V72" s="120"/>
      <c r="W72" s="120"/>
      <c r="X72" s="731">
        <v>108.89</v>
      </c>
      <c r="Y72" s="57"/>
    </row>
    <row r="73" spans="1:25" s="9" customFormat="1" ht="30" customHeight="1">
      <c r="A73" s="836"/>
      <c r="B73" s="967"/>
      <c r="C73" s="1000"/>
      <c r="D73" s="1004"/>
      <c r="E73" s="56">
        <v>2</v>
      </c>
      <c r="F73" s="58" t="s">
        <v>914</v>
      </c>
      <c r="G73" s="704"/>
      <c r="H73" s="1009"/>
      <c r="I73" s="965"/>
      <c r="J73" s="1002"/>
      <c r="K73" s="377"/>
      <c r="L73" s="377"/>
      <c r="M73" s="966"/>
      <c r="N73" s="130"/>
      <c r="O73" s="121"/>
      <c r="P73" s="121"/>
      <c r="Q73" s="121"/>
      <c r="R73" s="121">
        <v>1</v>
      </c>
      <c r="S73" s="120"/>
      <c r="T73" s="120"/>
      <c r="U73" s="120"/>
      <c r="V73" s="120"/>
      <c r="W73" s="120"/>
      <c r="X73" s="732"/>
      <c r="Y73" s="57"/>
    </row>
    <row r="74" spans="1:25" s="9" customFormat="1" ht="30" customHeight="1">
      <c r="A74" s="836"/>
      <c r="B74" s="967"/>
      <c r="C74" s="1000"/>
      <c r="D74" s="1004"/>
      <c r="E74" s="56">
        <v>3</v>
      </c>
      <c r="F74" s="58" t="s">
        <v>913</v>
      </c>
      <c r="G74" s="704"/>
      <c r="H74" s="1009"/>
      <c r="I74" s="965"/>
      <c r="J74" s="1002"/>
      <c r="K74" s="377"/>
      <c r="L74" s="377"/>
      <c r="M74" s="966"/>
      <c r="N74" s="130">
        <v>1</v>
      </c>
      <c r="O74" s="122"/>
      <c r="P74" s="120"/>
      <c r="Q74" s="120"/>
      <c r="R74" s="120"/>
      <c r="S74" s="120"/>
      <c r="T74" s="120"/>
      <c r="U74" s="120"/>
      <c r="V74" s="120"/>
      <c r="W74" s="120"/>
      <c r="X74" s="732"/>
      <c r="Y74" s="57"/>
    </row>
    <row r="75" spans="1:25" s="9" customFormat="1" ht="30" customHeight="1">
      <c r="A75" s="836"/>
      <c r="B75" s="967"/>
      <c r="C75" s="1000"/>
      <c r="D75" s="1004"/>
      <c r="E75" s="56">
        <v>4</v>
      </c>
      <c r="F75" s="58" t="s">
        <v>912</v>
      </c>
      <c r="G75" s="704"/>
      <c r="H75" s="1009"/>
      <c r="I75" s="965"/>
      <c r="J75" s="1002"/>
      <c r="K75" s="377"/>
      <c r="L75" s="377"/>
      <c r="M75" s="966"/>
      <c r="N75" s="130"/>
      <c r="O75" s="121"/>
      <c r="P75" s="121"/>
      <c r="Q75" s="121"/>
      <c r="R75" s="121"/>
      <c r="S75" s="121">
        <v>1</v>
      </c>
      <c r="T75" s="120"/>
      <c r="U75" s="120"/>
      <c r="V75" s="120"/>
      <c r="W75" s="120"/>
      <c r="X75" s="732"/>
      <c r="Y75" s="215"/>
    </row>
    <row r="76" spans="1:25" s="9" customFormat="1" ht="30" customHeight="1">
      <c r="A76" s="831"/>
      <c r="B76" s="888"/>
      <c r="C76" s="828"/>
      <c r="D76" s="1005"/>
      <c r="E76" s="56">
        <v>5</v>
      </c>
      <c r="F76" s="58" t="s">
        <v>911</v>
      </c>
      <c r="G76" s="701"/>
      <c r="H76" s="962"/>
      <c r="I76" s="964"/>
      <c r="J76" s="1003"/>
      <c r="K76" s="377"/>
      <c r="L76" s="377"/>
      <c r="M76" s="955"/>
      <c r="N76" s="130"/>
      <c r="O76" s="121"/>
      <c r="P76" s="121"/>
      <c r="Q76" s="121"/>
      <c r="R76" s="121"/>
      <c r="S76" s="121"/>
      <c r="T76" s="121">
        <v>1</v>
      </c>
      <c r="U76" s="120"/>
      <c r="V76" s="120"/>
      <c r="W76" s="120"/>
      <c r="X76" s="733"/>
      <c r="Y76" s="57"/>
    </row>
    <row r="77" spans="1:25" s="9" customFormat="1" ht="30" customHeight="1">
      <c r="A77" s="713">
        <v>28</v>
      </c>
      <c r="B77" s="887" t="s">
        <v>910</v>
      </c>
      <c r="C77" s="827" t="s">
        <v>888</v>
      </c>
      <c r="D77" s="957" t="s">
        <v>1592</v>
      </c>
      <c r="E77" s="64">
        <v>1</v>
      </c>
      <c r="F77" s="58" t="s">
        <v>909</v>
      </c>
      <c r="G77" s="700" t="s">
        <v>1646</v>
      </c>
      <c r="H77" s="970"/>
      <c r="I77" s="963"/>
      <c r="J77" s="1001">
        <v>330.94</v>
      </c>
      <c r="K77" s="377"/>
      <c r="L77" s="377"/>
      <c r="M77" s="954" t="s">
        <v>204</v>
      </c>
      <c r="N77" s="130"/>
      <c r="O77" s="121"/>
      <c r="P77" s="121">
        <v>1</v>
      </c>
      <c r="Q77" s="120"/>
      <c r="R77" s="120"/>
      <c r="S77" s="120"/>
      <c r="T77" s="120"/>
      <c r="U77" s="120"/>
      <c r="V77" s="120"/>
      <c r="W77" s="120"/>
      <c r="X77" s="120"/>
      <c r="Y77" s="57"/>
    </row>
    <row r="78" spans="1:25" s="9" customFormat="1" ht="30" customHeight="1">
      <c r="A78" s="999"/>
      <c r="B78" s="967"/>
      <c r="C78" s="1000"/>
      <c r="D78" s="1004"/>
      <c r="E78" s="64">
        <v>2</v>
      </c>
      <c r="F78" s="58" t="s">
        <v>908</v>
      </c>
      <c r="G78" s="704"/>
      <c r="H78" s="971"/>
      <c r="I78" s="965"/>
      <c r="J78" s="1002"/>
      <c r="K78" s="377"/>
      <c r="L78" s="377"/>
      <c r="M78" s="966"/>
      <c r="N78" s="130">
        <v>1</v>
      </c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57"/>
    </row>
    <row r="79" spans="1:25" s="9" customFormat="1" ht="30" customHeight="1">
      <c r="A79" s="820"/>
      <c r="B79" s="888"/>
      <c r="C79" s="828"/>
      <c r="D79" s="1005"/>
      <c r="E79" s="64">
        <v>3</v>
      </c>
      <c r="F79" s="58" t="s">
        <v>907</v>
      </c>
      <c r="G79" s="701"/>
      <c r="H79" s="972"/>
      <c r="I79" s="964"/>
      <c r="J79" s="1003"/>
      <c r="K79" s="377"/>
      <c r="L79" s="377"/>
      <c r="M79" s="955"/>
      <c r="N79" s="130">
        <v>1</v>
      </c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57"/>
    </row>
    <row r="80" spans="1:25" s="9" customFormat="1" ht="30" customHeight="1">
      <c r="A80" s="63">
        <v>29</v>
      </c>
      <c r="B80" s="66" t="s">
        <v>906</v>
      </c>
      <c r="C80" s="419" t="s">
        <v>888</v>
      </c>
      <c r="D80" s="543" t="s">
        <v>2474</v>
      </c>
      <c r="E80" s="64">
        <v>1</v>
      </c>
      <c r="F80" s="58" t="s">
        <v>905</v>
      </c>
      <c r="G80" s="390" t="s">
        <v>1800</v>
      </c>
      <c r="H80" s="71"/>
      <c r="I80" s="70"/>
      <c r="J80" s="326">
        <v>112.43</v>
      </c>
      <c r="K80" s="377"/>
      <c r="L80" s="377"/>
      <c r="M80" s="319" t="s">
        <v>204</v>
      </c>
      <c r="N80" s="130">
        <v>1</v>
      </c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57"/>
    </row>
    <row r="81" spans="1:25" s="9" customFormat="1" ht="30" customHeight="1">
      <c r="A81" s="713">
        <v>30</v>
      </c>
      <c r="B81" s="887" t="s">
        <v>904</v>
      </c>
      <c r="C81" s="827" t="s">
        <v>888</v>
      </c>
      <c r="D81" s="957" t="s">
        <v>1593</v>
      </c>
      <c r="E81" s="64">
        <v>1</v>
      </c>
      <c r="F81" s="58" t="s">
        <v>903</v>
      </c>
      <c r="G81" s="700" t="s">
        <v>1808</v>
      </c>
      <c r="H81" s="970"/>
      <c r="I81" s="963"/>
      <c r="J81" s="1001">
        <v>549.94000000000005</v>
      </c>
      <c r="K81" s="377"/>
      <c r="L81" s="377"/>
      <c r="M81" s="954" t="s">
        <v>204</v>
      </c>
      <c r="N81" s="130"/>
      <c r="O81" s="121"/>
      <c r="P81" s="121"/>
      <c r="Q81" s="121">
        <v>1</v>
      </c>
      <c r="R81" s="120"/>
      <c r="S81" s="120"/>
      <c r="T81" s="120"/>
      <c r="U81" s="120"/>
      <c r="V81" s="120"/>
      <c r="W81" s="120"/>
      <c r="X81" s="731">
        <v>78.61</v>
      </c>
      <c r="Y81" s="57"/>
    </row>
    <row r="82" spans="1:25" s="9" customFormat="1" ht="30" customHeight="1">
      <c r="A82" s="999"/>
      <c r="B82" s="967"/>
      <c r="C82" s="1000"/>
      <c r="D82" s="1004"/>
      <c r="E82" s="64">
        <v>2</v>
      </c>
      <c r="F82" s="58" t="s">
        <v>902</v>
      </c>
      <c r="G82" s="704"/>
      <c r="H82" s="971"/>
      <c r="I82" s="965"/>
      <c r="J82" s="1002"/>
      <c r="K82" s="377"/>
      <c r="L82" s="377"/>
      <c r="M82" s="966"/>
      <c r="N82" s="130"/>
      <c r="O82" s="121"/>
      <c r="P82" s="121">
        <v>1</v>
      </c>
      <c r="Q82" s="120"/>
      <c r="R82" s="120"/>
      <c r="S82" s="120"/>
      <c r="T82" s="120"/>
      <c r="U82" s="120"/>
      <c r="V82" s="120"/>
      <c r="W82" s="120"/>
      <c r="X82" s="732"/>
      <c r="Y82" s="57"/>
    </row>
    <row r="83" spans="1:25" s="9" customFormat="1" ht="30" customHeight="1">
      <c r="A83" s="999"/>
      <c r="B83" s="967"/>
      <c r="C83" s="1000"/>
      <c r="D83" s="1004"/>
      <c r="E83" s="64">
        <v>3</v>
      </c>
      <c r="F83" s="58" t="s">
        <v>901</v>
      </c>
      <c r="G83" s="704"/>
      <c r="H83" s="971"/>
      <c r="I83" s="965"/>
      <c r="J83" s="1002"/>
      <c r="K83" s="377"/>
      <c r="L83" s="377"/>
      <c r="M83" s="966"/>
      <c r="N83" s="130"/>
      <c r="O83" s="121"/>
      <c r="P83" s="121">
        <v>1</v>
      </c>
      <c r="Q83" s="120"/>
      <c r="R83" s="120"/>
      <c r="S83" s="120"/>
      <c r="T83" s="120"/>
      <c r="U83" s="120"/>
      <c r="V83" s="120"/>
      <c r="W83" s="120"/>
      <c r="X83" s="732"/>
      <c r="Y83" s="57"/>
    </row>
    <row r="84" spans="1:25" s="9" customFormat="1" ht="30" customHeight="1">
      <c r="A84" s="999"/>
      <c r="B84" s="967"/>
      <c r="C84" s="1000"/>
      <c r="D84" s="1004"/>
      <c r="E84" s="64">
        <v>4</v>
      </c>
      <c r="F84" s="58" t="s">
        <v>900</v>
      </c>
      <c r="G84" s="704"/>
      <c r="H84" s="971"/>
      <c r="I84" s="965"/>
      <c r="J84" s="1002"/>
      <c r="K84" s="377"/>
      <c r="L84" s="377"/>
      <c r="M84" s="966"/>
      <c r="N84" s="130"/>
      <c r="O84" s="121">
        <v>1</v>
      </c>
      <c r="P84" s="120"/>
      <c r="Q84" s="120"/>
      <c r="R84" s="120"/>
      <c r="S84" s="120"/>
      <c r="T84" s="120"/>
      <c r="U84" s="120"/>
      <c r="V84" s="120"/>
      <c r="W84" s="120"/>
      <c r="X84" s="732"/>
      <c r="Y84" s="57"/>
    </row>
    <row r="85" spans="1:25" s="9" customFormat="1" ht="30" customHeight="1">
      <c r="A85" s="999"/>
      <c r="B85" s="967"/>
      <c r="C85" s="1000"/>
      <c r="D85" s="1004"/>
      <c r="E85" s="64">
        <v>5</v>
      </c>
      <c r="F85" s="58" t="s">
        <v>899</v>
      </c>
      <c r="G85" s="701"/>
      <c r="H85" s="971"/>
      <c r="I85" s="965"/>
      <c r="J85" s="1002"/>
      <c r="K85" s="377"/>
      <c r="L85" s="377"/>
      <c r="M85" s="966"/>
      <c r="N85" s="130"/>
      <c r="O85" s="121"/>
      <c r="P85" s="121"/>
      <c r="Q85" s="121"/>
      <c r="R85" s="121">
        <v>1</v>
      </c>
      <c r="S85" s="120"/>
      <c r="T85" s="120"/>
      <c r="U85" s="120"/>
      <c r="V85" s="120"/>
      <c r="W85" s="120"/>
      <c r="X85" s="733"/>
      <c r="Y85" s="57"/>
    </row>
    <row r="86" spans="1:25" s="9" customFormat="1" ht="30" customHeight="1">
      <c r="A86" s="713">
        <v>31</v>
      </c>
      <c r="B86" s="887" t="s">
        <v>897</v>
      </c>
      <c r="C86" s="827" t="s">
        <v>888</v>
      </c>
      <c r="D86" s="957" t="s">
        <v>1594</v>
      </c>
      <c r="E86" s="64">
        <v>1</v>
      </c>
      <c r="F86" s="58" t="s">
        <v>896</v>
      </c>
      <c r="G86" s="700" t="s">
        <v>1647</v>
      </c>
      <c r="H86" s="970"/>
      <c r="I86" s="963"/>
      <c r="J86" s="1001">
        <v>220.35</v>
      </c>
      <c r="K86" s="377"/>
      <c r="L86" s="377"/>
      <c r="M86" s="954" t="s">
        <v>204</v>
      </c>
      <c r="N86" s="130"/>
      <c r="O86" s="121"/>
      <c r="P86" s="121"/>
      <c r="Q86" s="121"/>
      <c r="R86" s="121">
        <v>1</v>
      </c>
      <c r="S86" s="120"/>
      <c r="T86" s="120"/>
      <c r="U86" s="120"/>
      <c r="V86" s="120"/>
      <c r="W86" s="120"/>
      <c r="X86" s="731">
        <v>39.33</v>
      </c>
      <c r="Y86" s="57"/>
    </row>
    <row r="87" spans="1:25" s="9" customFormat="1" ht="30" customHeight="1">
      <c r="A87" s="820"/>
      <c r="B87" s="888"/>
      <c r="C87" s="828"/>
      <c r="D87" s="1005"/>
      <c r="E87" s="64">
        <v>2</v>
      </c>
      <c r="F87" s="58" t="s">
        <v>895</v>
      </c>
      <c r="G87" s="701"/>
      <c r="H87" s="972"/>
      <c r="I87" s="964"/>
      <c r="J87" s="1003"/>
      <c r="K87" s="377"/>
      <c r="L87" s="377"/>
      <c r="M87" s="955"/>
      <c r="N87" s="130"/>
      <c r="O87" s="121"/>
      <c r="P87" s="121"/>
      <c r="Q87" s="121"/>
      <c r="R87" s="121"/>
      <c r="S87" s="121">
        <v>1</v>
      </c>
      <c r="T87" s="120"/>
      <c r="U87" s="120"/>
      <c r="V87" s="120"/>
      <c r="W87" s="120"/>
      <c r="X87" s="733"/>
      <c r="Y87" s="57"/>
    </row>
    <row r="88" spans="1:25" s="9" customFormat="1" ht="39.75" customHeight="1">
      <c r="A88" s="63">
        <v>32</v>
      </c>
      <c r="B88" s="66" t="s">
        <v>894</v>
      </c>
      <c r="C88" s="419" t="s">
        <v>888</v>
      </c>
      <c r="D88" s="543" t="s">
        <v>1595</v>
      </c>
      <c r="E88" s="64">
        <v>1</v>
      </c>
      <c r="F88" s="58" t="s">
        <v>893</v>
      </c>
      <c r="G88" s="390" t="s">
        <v>1648</v>
      </c>
      <c r="H88" s="71"/>
      <c r="I88" s="70"/>
      <c r="J88" s="326">
        <v>112.28</v>
      </c>
      <c r="K88" s="377"/>
      <c r="L88" s="377"/>
      <c r="M88" s="319" t="s">
        <v>204</v>
      </c>
      <c r="N88" s="130">
        <v>1</v>
      </c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57"/>
    </row>
    <row r="89" spans="1:25" s="9" customFormat="1" ht="30" customHeight="1">
      <c r="A89" s="713">
        <v>33</v>
      </c>
      <c r="B89" s="887" t="s">
        <v>892</v>
      </c>
      <c r="C89" s="827" t="s">
        <v>888</v>
      </c>
      <c r="D89" s="957" t="s">
        <v>1021</v>
      </c>
      <c r="E89" s="64">
        <v>1</v>
      </c>
      <c r="F89" s="58" t="s">
        <v>891</v>
      </c>
      <c r="G89" s="700" t="s">
        <v>1902</v>
      </c>
      <c r="H89" s="970"/>
      <c r="I89" s="963"/>
      <c r="J89" s="1001">
        <v>230.29</v>
      </c>
      <c r="K89" s="377"/>
      <c r="L89" s="377"/>
      <c r="M89" s="954" t="s">
        <v>204</v>
      </c>
      <c r="N89" s="130">
        <v>1</v>
      </c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57"/>
    </row>
    <row r="90" spans="1:25" s="9" customFormat="1" ht="30" customHeight="1">
      <c r="A90" s="820"/>
      <c r="B90" s="888"/>
      <c r="C90" s="828"/>
      <c r="D90" s="1005"/>
      <c r="E90" s="64">
        <v>2</v>
      </c>
      <c r="F90" s="58" t="s">
        <v>890</v>
      </c>
      <c r="G90" s="701"/>
      <c r="H90" s="972"/>
      <c r="I90" s="964"/>
      <c r="J90" s="1003"/>
      <c r="K90" s="377"/>
      <c r="L90" s="377"/>
      <c r="M90" s="955"/>
      <c r="N90" s="130">
        <v>1</v>
      </c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57"/>
    </row>
    <row r="91" spans="1:25" s="9" customFormat="1" ht="30" customHeight="1">
      <c r="A91" s="63">
        <v>34</v>
      </c>
      <c r="B91" s="66" t="s">
        <v>889</v>
      </c>
      <c r="C91" s="419" t="s">
        <v>888</v>
      </c>
      <c r="D91" s="543" t="s">
        <v>1596</v>
      </c>
      <c r="E91" s="64">
        <v>1</v>
      </c>
      <c r="F91" s="58" t="s">
        <v>887</v>
      </c>
      <c r="G91" s="390" t="s">
        <v>1801</v>
      </c>
      <c r="H91" s="71"/>
      <c r="I91" s="70"/>
      <c r="J91" s="326">
        <v>111.53</v>
      </c>
      <c r="K91" s="377"/>
      <c r="L91" s="377"/>
      <c r="M91" s="319" t="s">
        <v>204</v>
      </c>
      <c r="N91" s="130"/>
      <c r="O91" s="121"/>
      <c r="P91" s="121"/>
      <c r="Q91" s="121"/>
      <c r="R91" s="121">
        <v>1</v>
      </c>
      <c r="S91" s="120"/>
      <c r="T91" s="120"/>
      <c r="U91" s="120"/>
      <c r="V91" s="120"/>
      <c r="W91" s="120"/>
      <c r="X91" s="205">
        <v>23.48</v>
      </c>
      <c r="Y91" s="57"/>
    </row>
    <row r="92" spans="1:25" s="202" customFormat="1" ht="35.1" customHeight="1">
      <c r="A92" s="377">
        <v>35</v>
      </c>
      <c r="B92" s="90" t="s">
        <v>2426</v>
      </c>
      <c r="C92" s="979" t="s">
        <v>779</v>
      </c>
      <c r="D92" s="806" t="s">
        <v>1619</v>
      </c>
      <c r="E92" s="82">
        <v>1</v>
      </c>
      <c r="F92" s="302" t="s">
        <v>783</v>
      </c>
      <c r="G92" s="558" t="s">
        <v>1748</v>
      </c>
      <c r="J92" s="642">
        <v>437.67</v>
      </c>
      <c r="K92" s="639"/>
      <c r="L92" s="377"/>
      <c r="M92" s="742" t="s">
        <v>204</v>
      </c>
      <c r="N92" s="377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</row>
    <row r="93" spans="1:25" s="202" customFormat="1" ht="35.1" customHeight="1">
      <c r="A93" s="377">
        <v>36</v>
      </c>
      <c r="B93" s="90" t="s">
        <v>2427</v>
      </c>
      <c r="C93" s="1017"/>
      <c r="D93" s="807"/>
      <c r="E93" s="82">
        <v>1</v>
      </c>
      <c r="F93" s="302" t="s">
        <v>782</v>
      </c>
      <c r="G93" s="558" t="s">
        <v>1748</v>
      </c>
      <c r="J93" s="698"/>
      <c r="K93" s="640"/>
      <c r="L93" s="377"/>
      <c r="M93" s="743"/>
      <c r="N93" s="377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spans="1:25" s="202" customFormat="1" ht="35.1" customHeight="1">
      <c r="A94" s="377">
        <v>37</v>
      </c>
      <c r="B94" s="90" t="s">
        <v>2428</v>
      </c>
      <c r="C94" s="1017"/>
      <c r="D94" s="807"/>
      <c r="E94" s="82">
        <v>1</v>
      </c>
      <c r="F94" s="302" t="s">
        <v>781</v>
      </c>
      <c r="G94" s="558" t="s">
        <v>1748</v>
      </c>
      <c r="J94" s="698"/>
      <c r="K94" s="640"/>
      <c r="L94" s="377"/>
      <c r="M94" s="743"/>
      <c r="N94" s="377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spans="1:25" s="202" customFormat="1" ht="35.1" customHeight="1">
      <c r="A95" s="377">
        <v>38</v>
      </c>
      <c r="B95" s="90" t="s">
        <v>2429</v>
      </c>
      <c r="C95" s="1013"/>
      <c r="D95" s="808"/>
      <c r="E95" s="561">
        <v>1</v>
      </c>
      <c r="F95" s="302" t="s">
        <v>780</v>
      </c>
      <c r="G95" s="558" t="s">
        <v>2430</v>
      </c>
      <c r="J95" s="643"/>
      <c r="K95" s="641"/>
      <c r="L95" s="377"/>
      <c r="M95" s="744"/>
      <c r="N95" s="377">
        <v>1</v>
      </c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</row>
    <row r="96" spans="1:25" ht="30">
      <c r="A96" s="276">
        <v>39</v>
      </c>
      <c r="B96" s="361" t="s">
        <v>2283</v>
      </c>
      <c r="C96" s="392" t="s">
        <v>779</v>
      </c>
      <c r="D96" s="81" t="s">
        <v>779</v>
      </c>
      <c r="E96" s="298">
        <v>1</v>
      </c>
      <c r="F96" s="302" t="s">
        <v>778</v>
      </c>
      <c r="G96" s="559" t="s">
        <v>1660</v>
      </c>
      <c r="J96" s="320">
        <v>110.75</v>
      </c>
      <c r="K96" s="377"/>
      <c r="L96" s="377"/>
      <c r="M96" s="393" t="s">
        <v>204</v>
      </c>
      <c r="N96" s="279">
        <v>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0">
      <c r="A97" s="276">
        <v>40</v>
      </c>
      <c r="B97" s="564" t="s">
        <v>2284</v>
      </c>
      <c r="C97" s="359" t="s">
        <v>779</v>
      </c>
      <c r="D97" s="359" t="s">
        <v>779</v>
      </c>
      <c r="E97" s="299">
        <v>1</v>
      </c>
      <c r="F97" s="301" t="s">
        <v>2285</v>
      </c>
      <c r="G97" s="560" t="s">
        <v>1748</v>
      </c>
      <c r="J97" s="320">
        <v>110.75</v>
      </c>
      <c r="K97" s="377"/>
      <c r="L97" s="377"/>
      <c r="M97" s="393" t="s">
        <v>204</v>
      </c>
      <c r="N97" s="27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30">
      <c r="A98" s="276">
        <v>41</v>
      </c>
      <c r="B98" s="564" t="s">
        <v>2286</v>
      </c>
      <c r="C98" s="406" t="s">
        <v>2287</v>
      </c>
      <c r="D98" s="359" t="s">
        <v>2288</v>
      </c>
      <c r="E98" s="299">
        <v>1</v>
      </c>
      <c r="F98" s="301" t="s">
        <v>2289</v>
      </c>
      <c r="G98" s="560" t="s">
        <v>1748</v>
      </c>
      <c r="J98" s="320">
        <v>112.75</v>
      </c>
      <c r="K98" s="377"/>
      <c r="L98" s="377"/>
      <c r="M98" s="393" t="s">
        <v>204</v>
      </c>
      <c r="N98" s="27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33">
      <c r="A99" s="769">
        <v>42</v>
      </c>
      <c r="B99" s="1018" t="s">
        <v>2290</v>
      </c>
      <c r="C99" s="815" t="s">
        <v>2287</v>
      </c>
      <c r="D99" s="359" t="s">
        <v>2291</v>
      </c>
      <c r="E99" s="299">
        <v>1</v>
      </c>
      <c r="F99" s="418" t="s">
        <v>2292</v>
      </c>
      <c r="G99" s="1020" t="s">
        <v>2293</v>
      </c>
      <c r="J99" s="642">
        <v>225.5</v>
      </c>
      <c r="K99" s="377"/>
      <c r="L99" s="377"/>
      <c r="M99" s="742" t="s">
        <v>204</v>
      </c>
      <c r="N99" s="279">
        <v>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8.75">
      <c r="A100" s="769"/>
      <c r="B100" s="1019"/>
      <c r="C100" s="816"/>
      <c r="D100" s="359" t="s">
        <v>2291</v>
      </c>
      <c r="E100" s="299">
        <v>2</v>
      </c>
      <c r="F100" s="301" t="s">
        <v>2294</v>
      </c>
      <c r="G100" s="1021"/>
      <c r="J100" s="643"/>
      <c r="K100" s="377"/>
      <c r="L100" s="377"/>
      <c r="M100" s="744"/>
      <c r="N100" s="279">
        <v>1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0">
      <c r="A101" s="276">
        <v>43</v>
      </c>
      <c r="B101" s="564" t="s">
        <v>2295</v>
      </c>
      <c r="C101" s="406" t="s">
        <v>2287</v>
      </c>
      <c r="D101" s="359" t="s">
        <v>1587</v>
      </c>
      <c r="E101" s="299">
        <v>1</v>
      </c>
      <c r="F101" s="301" t="s">
        <v>2296</v>
      </c>
      <c r="G101" s="559" t="s">
        <v>2293</v>
      </c>
      <c r="J101" s="320">
        <v>111.6</v>
      </c>
      <c r="K101" s="377"/>
      <c r="L101" s="377"/>
      <c r="M101" s="393" t="s">
        <v>204</v>
      </c>
      <c r="N101" s="279">
        <v>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30">
      <c r="A102" s="276">
        <v>44</v>
      </c>
      <c r="B102" s="394" t="s">
        <v>2297</v>
      </c>
      <c r="C102" s="359" t="s">
        <v>2287</v>
      </c>
      <c r="D102" s="359" t="s">
        <v>1596</v>
      </c>
      <c r="E102" s="299">
        <v>1</v>
      </c>
      <c r="F102" s="301" t="s">
        <v>2298</v>
      </c>
      <c r="G102" s="559" t="s">
        <v>2299</v>
      </c>
      <c r="J102" s="320">
        <v>111.53</v>
      </c>
      <c r="K102" s="377"/>
      <c r="L102" s="377"/>
      <c r="M102" s="393" t="s">
        <v>204</v>
      </c>
      <c r="N102" s="279"/>
      <c r="O102" s="230"/>
      <c r="P102" s="102">
        <v>1</v>
      </c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0">
      <c r="A103" s="276">
        <v>45</v>
      </c>
      <c r="B103" s="562" t="s">
        <v>2300</v>
      </c>
      <c r="C103" s="389" t="s">
        <v>2301</v>
      </c>
      <c r="D103" s="392" t="s">
        <v>1570</v>
      </c>
      <c r="E103" s="300">
        <v>1</v>
      </c>
      <c r="F103" s="301" t="s">
        <v>2302</v>
      </c>
      <c r="G103" s="546" t="s">
        <v>2303</v>
      </c>
      <c r="J103" s="320">
        <v>111.41</v>
      </c>
      <c r="K103" s="377"/>
      <c r="L103" s="377"/>
      <c r="M103" s="393" t="s">
        <v>204</v>
      </c>
      <c r="N103" s="279"/>
      <c r="O103" s="230"/>
      <c r="P103" s="230"/>
      <c r="Q103" s="102">
        <v>1</v>
      </c>
      <c r="R103" s="1"/>
      <c r="S103" s="1"/>
      <c r="T103" s="1"/>
      <c r="U103" s="1"/>
      <c r="V103" s="1"/>
      <c r="W103" s="1"/>
      <c r="X103" s="1"/>
      <c r="Y103" s="1"/>
    </row>
    <row r="104" spans="1:25" ht="30">
      <c r="A104" s="276">
        <v>46</v>
      </c>
      <c r="B104" s="562" t="s">
        <v>2304</v>
      </c>
      <c r="C104" s="389" t="s">
        <v>2301</v>
      </c>
      <c r="D104" s="392" t="s">
        <v>1576</v>
      </c>
      <c r="E104" s="300">
        <v>1</v>
      </c>
      <c r="F104" s="301" t="s">
        <v>2305</v>
      </c>
      <c r="G104" s="545" t="s">
        <v>1748</v>
      </c>
      <c r="J104" s="320">
        <v>108.82</v>
      </c>
      <c r="K104" s="377"/>
      <c r="L104" s="377"/>
      <c r="M104" s="393" t="s">
        <v>204</v>
      </c>
      <c r="N104" s="27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0">
      <c r="A105" s="276">
        <v>47</v>
      </c>
      <c r="B105" s="563" t="s">
        <v>2306</v>
      </c>
      <c r="C105" s="389" t="s">
        <v>2301</v>
      </c>
      <c r="D105" s="392" t="s">
        <v>1473</v>
      </c>
      <c r="E105" s="300">
        <v>1</v>
      </c>
      <c r="F105" s="301" t="s">
        <v>2307</v>
      </c>
      <c r="G105" s="544" t="s">
        <v>2308</v>
      </c>
      <c r="J105" s="320">
        <v>108.84</v>
      </c>
      <c r="K105" s="377"/>
      <c r="L105" s="377"/>
      <c r="M105" s="393" t="s">
        <v>204</v>
      </c>
      <c r="N105" s="279"/>
      <c r="O105" s="230"/>
      <c r="P105" s="230"/>
      <c r="Q105" s="230"/>
      <c r="R105" s="230"/>
      <c r="S105" s="230"/>
      <c r="T105" s="102">
        <v>1</v>
      </c>
      <c r="U105" s="1"/>
      <c r="V105" s="1"/>
      <c r="W105" s="1"/>
      <c r="X105" s="605">
        <v>53.37</v>
      </c>
      <c r="Y105" s="1"/>
    </row>
    <row r="106" spans="1:25" ht="30">
      <c r="A106" s="276">
        <v>48</v>
      </c>
      <c r="B106" s="562" t="s">
        <v>2309</v>
      </c>
      <c r="C106" s="389" t="s">
        <v>2301</v>
      </c>
      <c r="D106" s="392" t="s">
        <v>1568</v>
      </c>
      <c r="E106" s="300">
        <v>1</v>
      </c>
      <c r="F106" s="301" t="s">
        <v>2310</v>
      </c>
      <c r="G106" s="545" t="s">
        <v>2311</v>
      </c>
      <c r="J106" s="320">
        <v>108.7</v>
      </c>
      <c r="K106" s="377"/>
      <c r="L106" s="377"/>
      <c r="M106" s="393" t="s">
        <v>204</v>
      </c>
      <c r="N106" s="279"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30">
      <c r="A107" s="276">
        <v>49</v>
      </c>
      <c r="B107" s="562" t="s">
        <v>2312</v>
      </c>
      <c r="C107" s="389" t="s">
        <v>2301</v>
      </c>
      <c r="D107" s="392" t="s">
        <v>2313</v>
      </c>
      <c r="E107" s="300">
        <v>1</v>
      </c>
      <c r="F107" s="301" t="s">
        <v>2314</v>
      </c>
      <c r="G107" s="545" t="s">
        <v>1748</v>
      </c>
      <c r="J107" s="320">
        <v>108.74</v>
      </c>
      <c r="K107" s="377"/>
      <c r="L107" s="377"/>
      <c r="M107" s="393" t="s">
        <v>204</v>
      </c>
      <c r="N107" s="27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25">
      <c r="A108" s="639">
        <v>50</v>
      </c>
      <c r="B108" s="1011" t="s">
        <v>2315</v>
      </c>
      <c r="C108" s="979" t="s">
        <v>2301</v>
      </c>
      <c r="D108" s="1014" t="s">
        <v>1578</v>
      </c>
      <c r="E108" s="300">
        <v>1</v>
      </c>
      <c r="F108" s="301" t="s">
        <v>2316</v>
      </c>
      <c r="G108" s="1015" t="s">
        <v>2317</v>
      </c>
      <c r="J108" s="642">
        <v>221.06</v>
      </c>
      <c r="K108" s="377"/>
      <c r="L108" s="377"/>
      <c r="M108" s="742" t="s">
        <v>204</v>
      </c>
      <c r="N108" s="279">
        <v>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25">
      <c r="A109" s="641"/>
      <c r="B109" s="1012"/>
      <c r="C109" s="1013"/>
      <c r="D109" s="1014"/>
      <c r="E109" s="300">
        <v>2</v>
      </c>
      <c r="F109" s="301" t="s">
        <v>2318</v>
      </c>
      <c r="G109" s="1016"/>
      <c r="J109" s="643"/>
      <c r="K109" s="377"/>
      <c r="L109" s="377"/>
      <c r="M109" s="744"/>
      <c r="N109" s="279">
        <v>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0">
      <c r="A110" s="276">
        <v>51</v>
      </c>
      <c r="B110" s="562" t="s">
        <v>2319</v>
      </c>
      <c r="C110" s="392" t="s">
        <v>2301</v>
      </c>
      <c r="D110" s="392" t="s">
        <v>2320</v>
      </c>
      <c r="E110" s="300">
        <v>1</v>
      </c>
      <c r="F110" s="301" t="s">
        <v>2321</v>
      </c>
      <c r="G110" s="544" t="s">
        <v>2317</v>
      </c>
      <c r="J110" s="320">
        <v>109.3</v>
      </c>
      <c r="K110" s="377"/>
      <c r="L110" s="377"/>
      <c r="M110" s="393" t="s">
        <v>204</v>
      </c>
      <c r="N110" s="279">
        <v>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s="9" customFormat="1" ht="20.100000000000001" customHeight="1">
      <c r="A111" s="65"/>
      <c r="B111" s="67" t="s">
        <v>206</v>
      </c>
      <c r="C111" s="67"/>
      <c r="D111" s="36"/>
      <c r="E111" s="69">
        <f>E10+E12+E15+E17+E18+E19+E20+E21+E22+E23+E24+E26+E27+E30+E31+E34+E35+E37+E38+E47+E54+E58+E62+E64+E69+E71+E76+E79+E80+E85+E87+E88+E90+E91+E95+E96+E97+E98+E100+E101+E102+E103+E104+E105+E106+E107+E109+E110+E92+E93+E94</f>
        <v>103</v>
      </c>
      <c r="F111" s="57"/>
      <c r="G111" s="134"/>
      <c r="H111" s="57"/>
      <c r="I111" s="57"/>
      <c r="J111" s="321">
        <f>SUM(J8:J110)</f>
        <v>11423.810000000001</v>
      </c>
      <c r="K111" s="65"/>
      <c r="L111" s="65"/>
      <c r="M111" s="393"/>
      <c r="N111" s="69">
        <f>SUM(N8:N110)</f>
        <v>36</v>
      </c>
      <c r="O111" s="69">
        <f t="shared" ref="O111:X111" si="0">SUM(O8:O110)</f>
        <v>1</v>
      </c>
      <c r="P111" s="69">
        <f t="shared" si="0"/>
        <v>6</v>
      </c>
      <c r="Q111" s="69">
        <f t="shared" si="0"/>
        <v>7</v>
      </c>
      <c r="R111" s="69">
        <f t="shared" si="0"/>
        <v>11</v>
      </c>
      <c r="S111" s="69">
        <f t="shared" si="0"/>
        <v>9</v>
      </c>
      <c r="T111" s="69">
        <f t="shared" si="0"/>
        <v>15</v>
      </c>
      <c r="U111" s="69">
        <f t="shared" si="0"/>
        <v>6</v>
      </c>
      <c r="V111" s="69">
        <f t="shared" si="0"/>
        <v>3</v>
      </c>
      <c r="W111" s="69">
        <f t="shared" si="0"/>
        <v>0</v>
      </c>
      <c r="X111" s="69">
        <f t="shared" si="0"/>
        <v>2018.9499999999996</v>
      </c>
      <c r="Y111" s="65"/>
    </row>
  </sheetData>
  <mergeCells count="239">
    <mergeCell ref="X25:X26"/>
    <mergeCell ref="M108:M109"/>
    <mergeCell ref="M92:M95"/>
    <mergeCell ref="M99:M100"/>
    <mergeCell ref="K92:K95"/>
    <mergeCell ref="J99:J100"/>
    <mergeCell ref="A108:A109"/>
    <mergeCell ref="B108:B109"/>
    <mergeCell ref="C108:C109"/>
    <mergeCell ref="D108:D109"/>
    <mergeCell ref="G108:G109"/>
    <mergeCell ref="J92:J95"/>
    <mergeCell ref="C92:C95"/>
    <mergeCell ref="D92:D95"/>
    <mergeCell ref="A99:A100"/>
    <mergeCell ref="B99:B100"/>
    <mergeCell ref="C99:C100"/>
    <mergeCell ref="G99:G100"/>
    <mergeCell ref="J108:J109"/>
    <mergeCell ref="X72:X76"/>
    <mergeCell ref="A48:A54"/>
    <mergeCell ref="X28:X30"/>
    <mergeCell ref="X32:X34"/>
    <mergeCell ref="X39:X47"/>
    <mergeCell ref="X48:X54"/>
    <mergeCell ref="X55:X58"/>
    <mergeCell ref="X86:X87"/>
    <mergeCell ref="M28:M30"/>
    <mergeCell ref="A28:A30"/>
    <mergeCell ref="B28:B30"/>
    <mergeCell ref="C28:C30"/>
    <mergeCell ref="H28:H30"/>
    <mergeCell ref="I28:I30"/>
    <mergeCell ref="M48:M54"/>
    <mergeCell ref="B39:B47"/>
    <mergeCell ref="C39:C47"/>
    <mergeCell ref="J39:J47"/>
    <mergeCell ref="A39:A47"/>
    <mergeCell ref="H39:H47"/>
    <mergeCell ref="I39:I47"/>
    <mergeCell ref="M39:M47"/>
    <mergeCell ref="B48:B54"/>
    <mergeCell ref="C48:C54"/>
    <mergeCell ref="J48:J54"/>
    <mergeCell ref="A8:A10"/>
    <mergeCell ref="B8:B10"/>
    <mergeCell ref="C8:C10"/>
    <mergeCell ref="D13:D15"/>
    <mergeCell ref="D16:D17"/>
    <mergeCell ref="D25:D26"/>
    <mergeCell ref="D28:D30"/>
    <mergeCell ref="D32:D34"/>
    <mergeCell ref="D36:D37"/>
    <mergeCell ref="H11:H12"/>
    <mergeCell ref="I11:I12"/>
    <mergeCell ref="H8:H10"/>
    <mergeCell ref="I8:I10"/>
    <mergeCell ref="D11:D12"/>
    <mergeCell ref="D48:D54"/>
    <mergeCell ref="G28:G30"/>
    <mergeCell ref="G32:G34"/>
    <mergeCell ref="G36:G37"/>
    <mergeCell ref="G39:G47"/>
    <mergeCell ref="G48:G54"/>
    <mergeCell ref="I48:I54"/>
    <mergeCell ref="D39:D47"/>
    <mergeCell ref="H48:H54"/>
    <mergeCell ref="J28:J30"/>
    <mergeCell ref="M16:M17"/>
    <mergeCell ref="A25:A26"/>
    <mergeCell ref="B25:B26"/>
    <mergeCell ref="C25:C26"/>
    <mergeCell ref="J25:J26"/>
    <mergeCell ref="H25:H26"/>
    <mergeCell ref="I25:I26"/>
    <mergeCell ref="M25:M26"/>
    <mergeCell ref="A16:A17"/>
    <mergeCell ref="B16:B17"/>
    <mergeCell ref="C16:C17"/>
    <mergeCell ref="J16:J17"/>
    <mergeCell ref="H16:H17"/>
    <mergeCell ref="I16:I17"/>
    <mergeCell ref="G16:G17"/>
    <mergeCell ref="G25:G26"/>
    <mergeCell ref="M32:M34"/>
    <mergeCell ref="A36:A37"/>
    <mergeCell ref="B36:B37"/>
    <mergeCell ref="C36:C37"/>
    <mergeCell ref="J36:J37"/>
    <mergeCell ref="H36:H37"/>
    <mergeCell ref="I36:I37"/>
    <mergeCell ref="M36:M37"/>
    <mergeCell ref="A32:A34"/>
    <mergeCell ref="B32:B34"/>
    <mergeCell ref="C32:C34"/>
    <mergeCell ref="J32:J34"/>
    <mergeCell ref="H32:H34"/>
    <mergeCell ref="I32:I34"/>
    <mergeCell ref="I55:I58"/>
    <mergeCell ref="M55:M58"/>
    <mergeCell ref="A59:A62"/>
    <mergeCell ref="B59:B62"/>
    <mergeCell ref="C59:C62"/>
    <mergeCell ref="J59:J62"/>
    <mergeCell ref="H59:H62"/>
    <mergeCell ref="I59:I62"/>
    <mergeCell ref="M59:M62"/>
    <mergeCell ref="B55:B58"/>
    <mergeCell ref="C55:C58"/>
    <mergeCell ref="J55:J58"/>
    <mergeCell ref="H55:H58"/>
    <mergeCell ref="A55:A58"/>
    <mergeCell ref="D59:D62"/>
    <mergeCell ref="D55:D58"/>
    <mergeCell ref="G55:G58"/>
    <mergeCell ref="G59:G62"/>
    <mergeCell ref="M63:M64"/>
    <mergeCell ref="A65:A69"/>
    <mergeCell ref="B65:B69"/>
    <mergeCell ref="C65:C69"/>
    <mergeCell ref="J65:J69"/>
    <mergeCell ref="H65:H69"/>
    <mergeCell ref="I65:I69"/>
    <mergeCell ref="M65:M69"/>
    <mergeCell ref="A63:A64"/>
    <mergeCell ref="B63:B64"/>
    <mergeCell ref="C63:C64"/>
    <mergeCell ref="J63:J64"/>
    <mergeCell ref="H63:H64"/>
    <mergeCell ref="I63:I64"/>
    <mergeCell ref="D63:D64"/>
    <mergeCell ref="D65:D69"/>
    <mergeCell ref="G63:G64"/>
    <mergeCell ref="G65:G69"/>
    <mergeCell ref="M70:M71"/>
    <mergeCell ref="A72:A76"/>
    <mergeCell ref="B72:B76"/>
    <mergeCell ref="C72:C76"/>
    <mergeCell ref="J72:J76"/>
    <mergeCell ref="H72:H76"/>
    <mergeCell ref="I72:I76"/>
    <mergeCell ref="M72:M76"/>
    <mergeCell ref="A70:A71"/>
    <mergeCell ref="B70:B71"/>
    <mergeCell ref="C70:C71"/>
    <mergeCell ref="J70:J71"/>
    <mergeCell ref="H70:H71"/>
    <mergeCell ref="I70:I71"/>
    <mergeCell ref="D70:D71"/>
    <mergeCell ref="D72:D76"/>
    <mergeCell ref="G72:G76"/>
    <mergeCell ref="G70:G71"/>
    <mergeCell ref="C81:C85"/>
    <mergeCell ref="J81:J85"/>
    <mergeCell ref="H81:H85"/>
    <mergeCell ref="I81:I85"/>
    <mergeCell ref="M81:M85"/>
    <mergeCell ref="A77:A79"/>
    <mergeCell ref="B77:B79"/>
    <mergeCell ref="C77:C79"/>
    <mergeCell ref="J77:J79"/>
    <mergeCell ref="H77:H79"/>
    <mergeCell ref="I77:I79"/>
    <mergeCell ref="D77:D79"/>
    <mergeCell ref="D81:D85"/>
    <mergeCell ref="G77:G79"/>
    <mergeCell ref="G81:G85"/>
    <mergeCell ref="F5:F7"/>
    <mergeCell ref="X3:Y3"/>
    <mergeCell ref="H5:H7"/>
    <mergeCell ref="D89:D90"/>
    <mergeCell ref="G89:G90"/>
    <mergeCell ref="M86:M87"/>
    <mergeCell ref="A89:A90"/>
    <mergeCell ref="B89:B90"/>
    <mergeCell ref="C89:C90"/>
    <mergeCell ref="J89:J90"/>
    <mergeCell ref="H89:H90"/>
    <mergeCell ref="I89:I90"/>
    <mergeCell ref="M89:M90"/>
    <mergeCell ref="A86:A87"/>
    <mergeCell ref="B86:B87"/>
    <mergeCell ref="C86:C87"/>
    <mergeCell ref="J86:J87"/>
    <mergeCell ref="H86:H87"/>
    <mergeCell ref="I86:I87"/>
    <mergeCell ref="D86:D87"/>
    <mergeCell ref="G86:G87"/>
    <mergeCell ref="M77:M79"/>
    <mergeCell ref="A81:A85"/>
    <mergeCell ref="B81:B85"/>
    <mergeCell ref="B11:B12"/>
    <mergeCell ref="C11:C12"/>
    <mergeCell ref="J11:J12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L5:L7"/>
    <mergeCell ref="M5:M7"/>
    <mergeCell ref="B5:B7"/>
    <mergeCell ref="C5:C7"/>
    <mergeCell ref="E5:E7"/>
    <mergeCell ref="X8:X10"/>
    <mergeCell ref="X11:X12"/>
    <mergeCell ref="X81:X85"/>
    <mergeCell ref="X13:X15"/>
    <mergeCell ref="I5:I7"/>
    <mergeCell ref="N6:N7"/>
    <mergeCell ref="A5:A7"/>
    <mergeCell ref="A13:A15"/>
    <mergeCell ref="B13:B15"/>
    <mergeCell ref="C13:C15"/>
    <mergeCell ref="J13:J15"/>
    <mergeCell ref="H13:H15"/>
    <mergeCell ref="I13:I15"/>
    <mergeCell ref="D8:D10"/>
    <mergeCell ref="D5:D7"/>
    <mergeCell ref="G5:G7"/>
    <mergeCell ref="G8:G10"/>
    <mergeCell ref="G11:G12"/>
    <mergeCell ref="G13:G15"/>
    <mergeCell ref="M8:M10"/>
    <mergeCell ref="M11:M12"/>
    <mergeCell ref="M13:M15"/>
    <mergeCell ref="J8:J10"/>
    <mergeCell ref="A11:A12"/>
  </mergeCells>
  <pageMargins left="0.12" right="0.05" top="0.13" bottom="0.13" header="0.13" footer="0.13"/>
  <pageSetup paperSize="9" scale="76" orientation="landscape" r:id="rId1"/>
  <rowBreaks count="4" manualBreakCount="4">
    <brk id="27" max="24" man="1"/>
    <brk id="47" max="24" man="1"/>
    <brk id="69" max="24" man="1"/>
    <brk id="9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3"/>
  <sheetViews>
    <sheetView showGridLines="0" view="pageBreakPreview" zoomScale="85" zoomScaleSheetLayoutView="85" workbookViewId="0">
      <pane ySplit="7" topLeftCell="A116" activePane="bottomLeft" state="frozen"/>
      <selection pane="bottomLeft" activeCell="X121" sqref="X121"/>
    </sheetView>
  </sheetViews>
  <sheetFormatPr defaultRowHeight="15"/>
  <cols>
    <col min="1" max="1" width="3.5703125" customWidth="1"/>
    <col min="2" max="2" width="14.42578125" customWidth="1"/>
    <col min="3" max="3" width="9.85546875" customWidth="1"/>
    <col min="4" max="4" width="11.28515625" style="83" customWidth="1"/>
    <col min="5" max="5" width="4" customWidth="1"/>
    <col min="6" max="6" width="32.85546875" customWidth="1"/>
    <col min="7" max="7" width="23.5703125" style="595" customWidth="1"/>
    <col min="8" max="8" width="10.7109375" hidden="1" customWidth="1"/>
    <col min="9" max="9" width="3" hidden="1" customWidth="1"/>
    <col min="10" max="10" width="9.28515625" style="10" customWidth="1"/>
    <col min="11" max="11" width="9.28515625" style="10" hidden="1" customWidth="1"/>
    <col min="12" max="12" width="9" style="83" hidden="1" customWidth="1"/>
    <col min="13" max="13" width="10.7109375" customWidth="1"/>
    <col min="14" max="14" width="3.140625" hidden="1" customWidth="1"/>
    <col min="15" max="23" width="5.7109375" customWidth="1"/>
    <col min="25" max="25" width="13.7109375" style="13" customWidth="1"/>
  </cols>
  <sheetData>
    <row r="1" spans="1:25">
      <c r="A1" s="793" t="s">
        <v>18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</row>
    <row r="2" spans="1:25" ht="15" customHeight="1">
      <c r="A2" s="935" t="str">
        <f>'Patna (West)'!A2</f>
        <v>Progress Report for the construction of SSS ( Sanc. Year 2012 - 13 )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</row>
    <row r="3" spans="1:25">
      <c r="A3" s="795" t="s">
        <v>48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69" t="str">
        <f>Summary!V3</f>
        <v>Date:-28.02.2015</v>
      </c>
      <c r="Y3" s="769"/>
    </row>
    <row r="4" spans="1:25" ht="25.5" customHeight="1">
      <c r="A4" s="1053" t="s">
        <v>1876</v>
      </c>
      <c r="B4" s="1054"/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  <c r="T4" s="1054"/>
      <c r="U4" s="1054"/>
      <c r="V4" s="1054"/>
      <c r="W4" s="1054"/>
      <c r="X4" s="1054"/>
      <c r="Y4" s="1055"/>
    </row>
    <row r="5" spans="1:25" ht="18" customHeight="1">
      <c r="A5" s="615" t="s">
        <v>0</v>
      </c>
      <c r="B5" s="615" t="s">
        <v>1</v>
      </c>
      <c r="C5" s="616" t="s">
        <v>2</v>
      </c>
      <c r="D5" s="615" t="s">
        <v>3</v>
      </c>
      <c r="E5" s="615" t="s">
        <v>0</v>
      </c>
      <c r="F5" s="616" t="s">
        <v>4</v>
      </c>
      <c r="G5" s="1056" t="s">
        <v>5</v>
      </c>
      <c r="H5" s="610" t="s">
        <v>209</v>
      </c>
      <c r="I5" s="615" t="s">
        <v>207</v>
      </c>
      <c r="J5" s="610" t="s">
        <v>208</v>
      </c>
      <c r="K5" s="610" t="s">
        <v>31</v>
      </c>
      <c r="L5" s="615" t="s">
        <v>1759</v>
      </c>
      <c r="M5" s="610" t="s">
        <v>32</v>
      </c>
      <c r="N5" s="670" t="s">
        <v>15</v>
      </c>
      <c r="O5" s="670"/>
      <c r="P5" s="670"/>
      <c r="Q5" s="670"/>
      <c r="R5" s="670"/>
      <c r="S5" s="670"/>
      <c r="T5" s="670"/>
      <c r="U5" s="670"/>
      <c r="V5" s="670"/>
      <c r="W5" s="670"/>
      <c r="X5" s="610" t="s">
        <v>20</v>
      </c>
      <c r="Y5" s="610" t="s">
        <v>13</v>
      </c>
    </row>
    <row r="6" spans="1:25" ht="29.25" customHeight="1">
      <c r="A6" s="615"/>
      <c r="B6" s="615"/>
      <c r="C6" s="616"/>
      <c r="D6" s="615"/>
      <c r="E6" s="615"/>
      <c r="F6" s="616"/>
      <c r="G6" s="1056"/>
      <c r="H6" s="669"/>
      <c r="I6" s="615"/>
      <c r="J6" s="669"/>
      <c r="K6" s="669"/>
      <c r="L6" s="615"/>
      <c r="M6" s="669"/>
      <c r="N6" s="812" t="s">
        <v>6</v>
      </c>
      <c r="O6" s="670" t="s">
        <v>2463</v>
      </c>
      <c r="P6" s="615" t="s">
        <v>9</v>
      </c>
      <c r="Q6" s="615" t="s">
        <v>8</v>
      </c>
      <c r="R6" s="615" t="s">
        <v>16</v>
      </c>
      <c r="S6" s="615"/>
      <c r="T6" s="615" t="s">
        <v>17</v>
      </c>
      <c r="U6" s="615"/>
      <c r="V6" s="615" t="s">
        <v>12</v>
      </c>
      <c r="W6" s="615" t="s">
        <v>7</v>
      </c>
      <c r="X6" s="669"/>
      <c r="Y6" s="669"/>
    </row>
    <row r="7" spans="1:25" ht="27.75" customHeight="1">
      <c r="A7" s="615"/>
      <c r="B7" s="615"/>
      <c r="C7" s="616"/>
      <c r="D7" s="615"/>
      <c r="E7" s="615"/>
      <c r="F7" s="616"/>
      <c r="G7" s="1056"/>
      <c r="H7" s="611"/>
      <c r="I7" s="615"/>
      <c r="J7" s="611"/>
      <c r="K7" s="611"/>
      <c r="L7" s="615"/>
      <c r="M7" s="611"/>
      <c r="N7" s="812"/>
      <c r="O7" s="670"/>
      <c r="P7" s="615"/>
      <c r="Q7" s="615"/>
      <c r="R7" s="353" t="s">
        <v>10</v>
      </c>
      <c r="S7" s="353" t="s">
        <v>11</v>
      </c>
      <c r="T7" s="353" t="s">
        <v>10</v>
      </c>
      <c r="U7" s="353" t="s">
        <v>11</v>
      </c>
      <c r="V7" s="615"/>
      <c r="W7" s="615"/>
      <c r="X7" s="611"/>
      <c r="Y7" s="611"/>
    </row>
    <row r="8" spans="1:25" ht="35.1" customHeight="1">
      <c r="A8" s="26">
        <v>1</v>
      </c>
      <c r="B8" s="461" t="s">
        <v>1005</v>
      </c>
      <c r="C8" s="413" t="s">
        <v>1006</v>
      </c>
      <c r="D8" s="565"/>
      <c r="E8" s="27">
        <v>1</v>
      </c>
      <c r="F8" s="493" t="s">
        <v>1007</v>
      </c>
      <c r="G8" s="569" t="s">
        <v>1880</v>
      </c>
      <c r="H8" s="41"/>
      <c r="J8" s="23">
        <v>111.07</v>
      </c>
      <c r="K8" s="1"/>
      <c r="L8" s="111"/>
      <c r="M8" s="23" t="s">
        <v>204</v>
      </c>
      <c r="N8" s="1">
        <v>1</v>
      </c>
      <c r="O8" s="101"/>
      <c r="P8" s="101"/>
      <c r="Q8" s="101"/>
      <c r="R8" s="101"/>
      <c r="S8" s="101"/>
      <c r="T8" s="101"/>
      <c r="U8" s="101"/>
      <c r="V8" s="101"/>
      <c r="W8" s="101"/>
      <c r="X8" s="1"/>
      <c r="Y8" s="2"/>
    </row>
    <row r="9" spans="1:25" ht="35.1" customHeight="1">
      <c r="A9" s="341">
        <v>2</v>
      </c>
      <c r="B9" s="468" t="s">
        <v>2431</v>
      </c>
      <c r="C9" s="1046" t="s">
        <v>1006</v>
      </c>
      <c r="D9" s="1047" t="s">
        <v>1668</v>
      </c>
      <c r="E9" s="27">
        <v>1</v>
      </c>
      <c r="F9" s="493" t="s">
        <v>1008</v>
      </c>
      <c r="G9" s="569" t="s">
        <v>1748</v>
      </c>
      <c r="H9" s="799"/>
      <c r="J9" s="644">
        <v>661</v>
      </c>
      <c r="K9" s="1"/>
      <c r="L9" s="742"/>
      <c r="M9" s="644" t="s">
        <v>204</v>
      </c>
      <c r="N9" s="1"/>
      <c r="O9" s="101"/>
      <c r="P9" s="101"/>
      <c r="Q9" s="101"/>
      <c r="R9" s="101"/>
      <c r="S9" s="101"/>
      <c r="T9" s="101"/>
      <c r="U9" s="101"/>
      <c r="V9" s="101"/>
      <c r="W9" s="101"/>
      <c r="X9" s="1"/>
      <c r="Y9" s="2"/>
    </row>
    <row r="10" spans="1:25" ht="35.1" customHeight="1">
      <c r="A10" s="341">
        <v>3</v>
      </c>
      <c r="B10" s="468" t="s">
        <v>2432</v>
      </c>
      <c r="C10" s="1046"/>
      <c r="D10" s="1048"/>
      <c r="E10" s="27">
        <v>1</v>
      </c>
      <c r="F10" s="493" t="s">
        <v>1009</v>
      </c>
      <c r="G10" s="569" t="s">
        <v>1748</v>
      </c>
      <c r="H10" s="799"/>
      <c r="J10" s="644"/>
      <c r="K10" s="1"/>
      <c r="L10" s="743"/>
      <c r="M10" s="644"/>
      <c r="N10" s="1"/>
      <c r="O10" s="101"/>
      <c r="P10" s="101"/>
      <c r="Q10" s="101"/>
      <c r="R10" s="101"/>
      <c r="S10" s="101"/>
      <c r="T10" s="101"/>
      <c r="U10" s="101"/>
      <c r="V10" s="101"/>
      <c r="W10" s="101"/>
      <c r="X10" s="1"/>
      <c r="Y10" s="2"/>
    </row>
    <row r="11" spans="1:25" ht="35.1" customHeight="1">
      <c r="A11" s="341">
        <v>4</v>
      </c>
      <c r="B11" s="468" t="s">
        <v>2433</v>
      </c>
      <c r="C11" s="1046"/>
      <c r="D11" s="1048"/>
      <c r="E11" s="27">
        <v>1</v>
      </c>
      <c r="F11" s="493" t="s">
        <v>1010</v>
      </c>
      <c r="G11" s="569" t="s">
        <v>2437</v>
      </c>
      <c r="H11" s="799"/>
      <c r="J11" s="644"/>
      <c r="K11" s="1"/>
      <c r="L11" s="743"/>
      <c r="M11" s="644"/>
      <c r="N11" s="1">
        <v>1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"/>
      <c r="Y11" s="2"/>
    </row>
    <row r="12" spans="1:25" ht="35.1" customHeight="1">
      <c r="A12" s="341">
        <v>5</v>
      </c>
      <c r="B12" s="468" t="s">
        <v>2434</v>
      </c>
      <c r="C12" s="1046"/>
      <c r="D12" s="1048"/>
      <c r="E12" s="27">
        <v>1</v>
      </c>
      <c r="F12" s="493" t="s">
        <v>1011</v>
      </c>
      <c r="G12" s="569" t="s">
        <v>2437</v>
      </c>
      <c r="H12" s="799"/>
      <c r="J12" s="644"/>
      <c r="K12" s="1"/>
      <c r="L12" s="743"/>
      <c r="M12" s="644"/>
      <c r="N12" s="1">
        <v>1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"/>
      <c r="Y12" s="2"/>
    </row>
    <row r="13" spans="1:25" ht="35.1" customHeight="1">
      <c r="A13" s="341">
        <v>6</v>
      </c>
      <c r="B13" s="468" t="s">
        <v>2435</v>
      </c>
      <c r="C13" s="1046"/>
      <c r="D13" s="1048"/>
      <c r="E13" s="27">
        <v>1</v>
      </c>
      <c r="F13" s="493" t="s">
        <v>1012</v>
      </c>
      <c r="G13" s="569" t="s">
        <v>2437</v>
      </c>
      <c r="H13" s="799"/>
      <c r="J13" s="644"/>
      <c r="K13" s="1"/>
      <c r="L13" s="743"/>
      <c r="M13" s="644"/>
      <c r="N13" s="1">
        <v>1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"/>
      <c r="Y13" s="2"/>
    </row>
    <row r="14" spans="1:25" ht="35.1" customHeight="1">
      <c r="A14" s="341">
        <v>7</v>
      </c>
      <c r="B14" s="468" t="s">
        <v>2436</v>
      </c>
      <c r="C14" s="1046"/>
      <c r="D14" s="1049"/>
      <c r="E14" s="27">
        <v>1</v>
      </c>
      <c r="F14" s="493" t="s">
        <v>1013</v>
      </c>
      <c r="G14" s="569" t="s">
        <v>1748</v>
      </c>
      <c r="H14" s="799"/>
      <c r="J14" s="644"/>
      <c r="K14" s="1"/>
      <c r="L14" s="744"/>
      <c r="M14" s="644"/>
      <c r="N14" s="1"/>
      <c r="O14" s="101"/>
      <c r="P14" s="101"/>
      <c r="Q14" s="101"/>
      <c r="R14" s="101"/>
      <c r="S14" s="101"/>
      <c r="T14" s="101"/>
      <c r="U14" s="101"/>
      <c r="V14" s="101"/>
      <c r="W14" s="101"/>
      <c r="X14" s="1"/>
      <c r="Y14" s="2"/>
    </row>
    <row r="15" spans="1:25" ht="35.1" customHeight="1">
      <c r="A15" s="341">
        <v>8</v>
      </c>
      <c r="B15" s="468" t="s">
        <v>2438</v>
      </c>
      <c r="C15" s="1046" t="s">
        <v>1006</v>
      </c>
      <c r="D15" s="1047" t="s">
        <v>1669</v>
      </c>
      <c r="E15" s="27">
        <v>1</v>
      </c>
      <c r="F15" s="493" t="s">
        <v>1014</v>
      </c>
      <c r="G15" s="569" t="s">
        <v>2442</v>
      </c>
      <c r="H15" s="799"/>
      <c r="J15" s="644">
        <v>438.19</v>
      </c>
      <c r="K15" s="1"/>
      <c r="L15" s="742"/>
      <c r="M15" s="644" t="s">
        <v>204</v>
      </c>
      <c r="N15" s="1">
        <v>1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"/>
      <c r="Y15" s="2"/>
    </row>
    <row r="16" spans="1:25" ht="35.1" customHeight="1">
      <c r="A16" s="341">
        <v>9</v>
      </c>
      <c r="B16" s="468" t="s">
        <v>2439</v>
      </c>
      <c r="C16" s="1046"/>
      <c r="D16" s="1048"/>
      <c r="E16" s="27">
        <v>1</v>
      </c>
      <c r="F16" s="493" t="s">
        <v>1015</v>
      </c>
      <c r="G16" s="569" t="s">
        <v>2443</v>
      </c>
      <c r="H16" s="799"/>
      <c r="J16" s="644"/>
      <c r="K16" s="1"/>
      <c r="L16" s="743"/>
      <c r="M16" s="644"/>
      <c r="N16" s="1">
        <v>1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"/>
      <c r="Y16" s="2"/>
    </row>
    <row r="17" spans="1:25" ht="35.1" customHeight="1">
      <c r="A17" s="341">
        <v>10</v>
      </c>
      <c r="B17" s="468" t="s">
        <v>2440</v>
      </c>
      <c r="C17" s="1046"/>
      <c r="D17" s="1048"/>
      <c r="E17" s="27">
        <v>1</v>
      </c>
      <c r="F17" s="493" t="s">
        <v>1016</v>
      </c>
      <c r="G17" s="569" t="s">
        <v>2443</v>
      </c>
      <c r="H17" s="799"/>
      <c r="J17" s="644"/>
      <c r="K17" s="1"/>
      <c r="L17" s="743"/>
      <c r="M17" s="644"/>
      <c r="N17" s="1">
        <v>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"/>
      <c r="Y17" s="2"/>
    </row>
    <row r="18" spans="1:25" ht="35.1" customHeight="1">
      <c r="A18" s="341">
        <v>11</v>
      </c>
      <c r="B18" s="468" t="s">
        <v>2441</v>
      </c>
      <c r="C18" s="1046"/>
      <c r="D18" s="1049"/>
      <c r="E18" s="27">
        <v>1</v>
      </c>
      <c r="F18" s="493" t="s">
        <v>1017</v>
      </c>
      <c r="G18" s="569" t="s">
        <v>2443</v>
      </c>
      <c r="H18" s="799"/>
      <c r="J18" s="644"/>
      <c r="K18" s="1"/>
      <c r="L18" s="744"/>
      <c r="M18" s="644"/>
      <c r="N18" s="1">
        <v>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"/>
      <c r="Y18" s="2"/>
    </row>
    <row r="19" spans="1:25" ht="35.1" customHeight="1">
      <c r="A19" s="26">
        <v>12</v>
      </c>
      <c r="B19" s="461" t="s">
        <v>1018</v>
      </c>
      <c r="C19" s="413" t="s">
        <v>1006</v>
      </c>
      <c r="D19" s="566" t="s">
        <v>1670</v>
      </c>
      <c r="E19" s="27">
        <v>1</v>
      </c>
      <c r="F19" s="493" t="s">
        <v>1019</v>
      </c>
      <c r="G19" s="593" t="s">
        <v>1702</v>
      </c>
      <c r="H19" s="41"/>
      <c r="J19" s="23">
        <v>109.1</v>
      </c>
      <c r="K19" s="1"/>
      <c r="L19" s="111" t="s">
        <v>1762</v>
      </c>
      <c r="M19" s="23" t="s">
        <v>204</v>
      </c>
      <c r="N19" s="1"/>
      <c r="O19" s="102"/>
      <c r="P19" s="102"/>
      <c r="Q19" s="102"/>
      <c r="R19" s="102"/>
      <c r="S19" s="102">
        <v>1</v>
      </c>
      <c r="T19" s="101"/>
      <c r="U19" s="101"/>
      <c r="V19" s="101"/>
      <c r="W19" s="101"/>
      <c r="X19" s="335">
        <v>35.82</v>
      </c>
      <c r="Y19" s="2"/>
    </row>
    <row r="20" spans="1:25" ht="35.1" customHeight="1">
      <c r="A20" s="712">
        <v>13</v>
      </c>
      <c r="B20" s="926" t="s">
        <v>1020</v>
      </c>
      <c r="C20" s="1046" t="s">
        <v>1021</v>
      </c>
      <c r="D20" s="1057" t="s">
        <v>1671</v>
      </c>
      <c r="E20" s="27">
        <v>1</v>
      </c>
      <c r="F20" s="493" t="s">
        <v>1022</v>
      </c>
      <c r="G20" s="1050" t="s">
        <v>1748</v>
      </c>
      <c r="H20" s="799"/>
      <c r="J20" s="644">
        <v>340.65</v>
      </c>
      <c r="K20" s="1"/>
      <c r="L20" s="111"/>
      <c r="M20" s="644" t="s">
        <v>204</v>
      </c>
      <c r="N20" s="1"/>
      <c r="O20" s="101"/>
      <c r="P20" s="101"/>
      <c r="Q20" s="101"/>
      <c r="R20" s="101"/>
      <c r="S20" s="101"/>
      <c r="T20" s="101"/>
      <c r="U20" s="101"/>
      <c r="V20" s="101"/>
      <c r="W20" s="101"/>
      <c r="X20" s="1"/>
      <c r="Y20" s="2"/>
    </row>
    <row r="21" spans="1:25" ht="35.1" customHeight="1">
      <c r="A21" s="712"/>
      <c r="B21" s="926"/>
      <c r="C21" s="1046"/>
      <c r="D21" s="1058"/>
      <c r="E21" s="27">
        <v>2</v>
      </c>
      <c r="F21" s="493" t="s">
        <v>1023</v>
      </c>
      <c r="G21" s="1051"/>
      <c r="H21" s="799"/>
      <c r="J21" s="644"/>
      <c r="K21" s="1"/>
      <c r="L21" s="111"/>
      <c r="M21" s="644"/>
      <c r="N21" s="1"/>
      <c r="O21" s="101"/>
      <c r="P21" s="101"/>
      <c r="Q21" s="101"/>
      <c r="R21" s="101"/>
      <c r="S21" s="101"/>
      <c r="T21" s="101"/>
      <c r="U21" s="101"/>
      <c r="V21" s="101"/>
      <c r="W21" s="101"/>
      <c r="X21" s="1"/>
      <c r="Y21" s="2"/>
    </row>
    <row r="22" spans="1:25" ht="35.1" customHeight="1">
      <c r="A22" s="712"/>
      <c r="B22" s="926"/>
      <c r="C22" s="1046"/>
      <c r="D22" s="1059"/>
      <c r="E22" s="27">
        <v>3</v>
      </c>
      <c r="F22" s="493" t="s">
        <v>1024</v>
      </c>
      <c r="G22" s="1052"/>
      <c r="H22" s="799"/>
      <c r="J22" s="644"/>
      <c r="K22" s="1"/>
      <c r="L22" s="111"/>
      <c r="M22" s="644"/>
      <c r="N22" s="1"/>
      <c r="O22" s="101"/>
      <c r="P22" s="101"/>
      <c r="Q22" s="101"/>
      <c r="R22" s="101"/>
      <c r="S22" s="101"/>
      <c r="T22" s="101"/>
      <c r="U22" s="101"/>
      <c r="V22" s="101"/>
      <c r="W22" s="101"/>
      <c r="X22" s="1"/>
      <c r="Y22" s="2"/>
    </row>
    <row r="23" spans="1:25" ht="35.1" customHeight="1">
      <c r="A23" s="712">
        <v>14</v>
      </c>
      <c r="B23" s="926" t="s">
        <v>1025</v>
      </c>
      <c r="C23" s="1046" t="s">
        <v>1021</v>
      </c>
      <c r="D23" s="1057" t="s">
        <v>1672</v>
      </c>
      <c r="E23" s="27">
        <v>1</v>
      </c>
      <c r="F23" s="493" t="s">
        <v>1026</v>
      </c>
      <c r="G23" s="1050" t="s">
        <v>1748</v>
      </c>
      <c r="H23" s="799"/>
      <c r="J23" s="644">
        <v>339.68</v>
      </c>
      <c r="K23" s="1"/>
      <c r="L23" s="111"/>
      <c r="M23" s="644" t="s">
        <v>204</v>
      </c>
      <c r="N23" s="1"/>
      <c r="O23" s="101"/>
      <c r="P23" s="101"/>
      <c r="Q23" s="101"/>
      <c r="R23" s="101"/>
      <c r="S23" s="101"/>
      <c r="T23" s="101"/>
      <c r="U23" s="101"/>
      <c r="V23" s="101"/>
      <c r="W23" s="101"/>
      <c r="X23" s="639">
        <v>15.81</v>
      </c>
      <c r="Y23" s="2"/>
    </row>
    <row r="24" spans="1:25" ht="35.1" customHeight="1">
      <c r="A24" s="712"/>
      <c r="B24" s="926"/>
      <c r="C24" s="1046"/>
      <c r="D24" s="1058"/>
      <c r="E24" s="27">
        <v>2</v>
      </c>
      <c r="F24" s="493" t="s">
        <v>1027</v>
      </c>
      <c r="G24" s="1051"/>
      <c r="H24" s="799"/>
      <c r="J24" s="644"/>
      <c r="K24" s="1"/>
      <c r="L24" s="111"/>
      <c r="M24" s="644"/>
      <c r="N24" s="1"/>
      <c r="O24" s="101"/>
      <c r="P24" s="101"/>
      <c r="Q24" s="101"/>
      <c r="R24" s="101"/>
      <c r="S24" s="101"/>
      <c r="T24" s="101"/>
      <c r="U24" s="101"/>
      <c r="V24" s="101"/>
      <c r="W24" s="101"/>
      <c r="X24" s="640"/>
      <c r="Y24" s="2"/>
    </row>
    <row r="25" spans="1:25" ht="35.1" customHeight="1">
      <c r="A25" s="712"/>
      <c r="B25" s="926"/>
      <c r="C25" s="1046"/>
      <c r="D25" s="1059"/>
      <c r="E25" s="27">
        <v>3</v>
      </c>
      <c r="F25" s="493" t="s">
        <v>1028</v>
      </c>
      <c r="G25" s="1052"/>
      <c r="H25" s="799"/>
      <c r="J25" s="644"/>
      <c r="K25" s="1"/>
      <c r="L25" s="111"/>
      <c r="M25" s="644"/>
      <c r="N25" s="1"/>
      <c r="O25" s="101"/>
      <c r="P25" s="101"/>
      <c r="Q25" s="101"/>
      <c r="R25" s="101"/>
      <c r="S25" s="101"/>
      <c r="T25" s="101"/>
      <c r="U25" s="101"/>
      <c r="V25" s="101"/>
      <c r="W25" s="101"/>
      <c r="X25" s="641"/>
      <c r="Y25" s="2"/>
    </row>
    <row r="26" spans="1:25" ht="35.1" customHeight="1">
      <c r="A26" s="712">
        <v>15</v>
      </c>
      <c r="B26" s="926" t="s">
        <v>1029</v>
      </c>
      <c r="C26" s="1046" t="s">
        <v>1021</v>
      </c>
      <c r="D26" s="1057" t="s">
        <v>1673</v>
      </c>
      <c r="E26" s="27">
        <v>1</v>
      </c>
      <c r="F26" s="493" t="s">
        <v>1030</v>
      </c>
      <c r="G26" s="1050" t="s">
        <v>1748</v>
      </c>
      <c r="H26" s="799"/>
      <c r="J26" s="644">
        <v>557.96</v>
      </c>
      <c r="K26" s="1"/>
      <c r="L26" s="111"/>
      <c r="M26" s="644" t="s">
        <v>204</v>
      </c>
      <c r="N26" s="1"/>
      <c r="O26" s="101"/>
      <c r="P26" s="101"/>
      <c r="Q26" s="101"/>
      <c r="R26" s="101"/>
      <c r="S26" s="101"/>
      <c r="T26" s="101"/>
      <c r="U26" s="101"/>
      <c r="V26" s="101"/>
      <c r="W26" s="101"/>
      <c r="X26" s="1"/>
      <c r="Y26" s="2"/>
    </row>
    <row r="27" spans="1:25" ht="35.1" customHeight="1">
      <c r="A27" s="712"/>
      <c r="B27" s="926"/>
      <c r="C27" s="1046"/>
      <c r="D27" s="1058"/>
      <c r="E27" s="27">
        <v>2</v>
      </c>
      <c r="F27" s="493" t="s">
        <v>1031</v>
      </c>
      <c r="G27" s="1051"/>
      <c r="H27" s="799"/>
      <c r="J27" s="644"/>
      <c r="K27" s="1"/>
      <c r="L27" s="111"/>
      <c r="M27" s="644"/>
      <c r="N27" s="1"/>
      <c r="O27" s="101"/>
      <c r="P27" s="101"/>
      <c r="Q27" s="101"/>
      <c r="R27" s="101"/>
      <c r="S27" s="101"/>
      <c r="T27" s="101"/>
      <c r="U27" s="101"/>
      <c r="V27" s="101"/>
      <c r="W27" s="101"/>
      <c r="X27" s="1"/>
      <c r="Y27" s="2"/>
    </row>
    <row r="28" spans="1:25" ht="35.1" customHeight="1">
      <c r="A28" s="712"/>
      <c r="B28" s="926"/>
      <c r="C28" s="1046"/>
      <c r="D28" s="1058"/>
      <c r="E28" s="27">
        <v>3</v>
      </c>
      <c r="F28" s="493" t="s">
        <v>1032</v>
      </c>
      <c r="G28" s="1051"/>
      <c r="H28" s="799"/>
      <c r="J28" s="644"/>
      <c r="K28" s="1"/>
      <c r="L28" s="111"/>
      <c r="M28" s="644"/>
      <c r="N28" s="1"/>
      <c r="O28" s="101"/>
      <c r="P28" s="101"/>
      <c r="Q28" s="101"/>
      <c r="R28" s="101"/>
      <c r="S28" s="101"/>
      <c r="T28" s="101"/>
      <c r="U28" s="101"/>
      <c r="V28" s="101"/>
      <c r="W28" s="101"/>
      <c r="X28" s="1"/>
      <c r="Y28" s="2"/>
    </row>
    <row r="29" spans="1:25" ht="35.1" customHeight="1">
      <c r="A29" s="712"/>
      <c r="B29" s="926"/>
      <c r="C29" s="1046"/>
      <c r="D29" s="1058"/>
      <c r="E29" s="27">
        <v>4</v>
      </c>
      <c r="F29" s="493" t="s">
        <v>1033</v>
      </c>
      <c r="G29" s="1051"/>
      <c r="H29" s="799"/>
      <c r="J29" s="644"/>
      <c r="K29" s="1"/>
      <c r="L29" s="111"/>
      <c r="M29" s="644"/>
      <c r="N29" s="1"/>
      <c r="O29" s="101"/>
      <c r="P29" s="101"/>
      <c r="Q29" s="101"/>
      <c r="R29" s="101"/>
      <c r="S29" s="101"/>
      <c r="T29" s="101"/>
      <c r="U29" s="101"/>
      <c r="V29" s="101"/>
      <c r="W29" s="101"/>
      <c r="X29" s="1"/>
      <c r="Y29" s="2"/>
    </row>
    <row r="30" spans="1:25" ht="35.1" customHeight="1">
      <c r="A30" s="712"/>
      <c r="B30" s="926"/>
      <c r="C30" s="1046"/>
      <c r="D30" s="1059"/>
      <c r="E30" s="27">
        <v>5</v>
      </c>
      <c r="F30" s="493" t="s">
        <v>1034</v>
      </c>
      <c r="G30" s="1052"/>
      <c r="H30" s="799"/>
      <c r="J30" s="644"/>
      <c r="K30" s="1"/>
      <c r="L30" s="111"/>
      <c r="M30" s="644"/>
      <c r="N30" s="1"/>
      <c r="O30" s="101"/>
      <c r="P30" s="101"/>
      <c r="Q30" s="101"/>
      <c r="R30" s="101"/>
      <c r="S30" s="101"/>
      <c r="T30" s="101"/>
      <c r="U30" s="101"/>
      <c r="V30" s="101"/>
      <c r="W30" s="101"/>
      <c r="X30" s="1"/>
      <c r="Y30" s="2"/>
    </row>
    <row r="31" spans="1:25" ht="35.1" customHeight="1">
      <c r="A31" s="712">
        <v>16</v>
      </c>
      <c r="B31" s="926" t="s">
        <v>1035</v>
      </c>
      <c r="C31" s="1046" t="s">
        <v>1021</v>
      </c>
      <c r="D31" s="1057" t="s">
        <v>1674</v>
      </c>
      <c r="E31" s="27">
        <v>1</v>
      </c>
      <c r="F31" s="493" t="s">
        <v>1036</v>
      </c>
      <c r="G31" s="1060" t="s">
        <v>1869</v>
      </c>
      <c r="H31" s="799"/>
      <c r="J31" s="644">
        <v>332.21</v>
      </c>
      <c r="K31" s="1"/>
      <c r="L31" s="111"/>
      <c r="M31" s="644" t="s">
        <v>204</v>
      </c>
      <c r="N31" s="1"/>
      <c r="O31" s="102">
        <v>1</v>
      </c>
      <c r="P31" s="101"/>
      <c r="Q31" s="101"/>
      <c r="R31" s="101"/>
      <c r="S31" s="101"/>
      <c r="T31" s="101"/>
      <c r="U31" s="101"/>
      <c r="V31" s="101"/>
      <c r="W31" s="101"/>
      <c r="X31" s="1"/>
      <c r="Y31" s="2"/>
    </row>
    <row r="32" spans="1:25" ht="35.1" customHeight="1">
      <c r="A32" s="712"/>
      <c r="B32" s="926"/>
      <c r="C32" s="1046"/>
      <c r="D32" s="1058"/>
      <c r="E32" s="27">
        <v>2</v>
      </c>
      <c r="F32" s="493" t="s">
        <v>1037</v>
      </c>
      <c r="G32" s="1061"/>
      <c r="H32" s="799"/>
      <c r="J32" s="644"/>
      <c r="K32" s="1"/>
      <c r="L32" s="111"/>
      <c r="M32" s="644"/>
      <c r="N32" s="1"/>
      <c r="O32" s="102">
        <v>1</v>
      </c>
      <c r="P32" s="101"/>
      <c r="Q32" s="101"/>
      <c r="R32" s="101"/>
      <c r="S32" s="101"/>
      <c r="T32" s="101"/>
      <c r="U32" s="101"/>
      <c r="V32" s="101"/>
      <c r="W32" s="101"/>
      <c r="X32" s="1"/>
      <c r="Y32" s="2"/>
    </row>
    <row r="33" spans="1:25" ht="35.1" customHeight="1">
      <c r="A33" s="712"/>
      <c r="B33" s="926"/>
      <c r="C33" s="1046"/>
      <c r="D33" s="1059"/>
      <c r="E33" s="27">
        <v>3</v>
      </c>
      <c r="F33" s="493" t="s">
        <v>1038</v>
      </c>
      <c r="G33" s="1062"/>
      <c r="H33" s="799"/>
      <c r="J33" s="644"/>
      <c r="K33" s="1"/>
      <c r="L33" s="111"/>
      <c r="M33" s="644"/>
      <c r="N33" s="1"/>
      <c r="O33" s="102">
        <v>1</v>
      </c>
      <c r="P33" s="101"/>
      <c r="Q33" s="101"/>
      <c r="R33" s="101"/>
      <c r="S33" s="101"/>
      <c r="T33" s="101"/>
      <c r="U33" s="101"/>
      <c r="V33" s="101"/>
      <c r="W33" s="101"/>
      <c r="X33" s="1"/>
      <c r="Y33" s="2"/>
    </row>
    <row r="34" spans="1:25" ht="35.1" customHeight="1">
      <c r="A34" s="712">
        <v>17</v>
      </c>
      <c r="B34" s="926" t="s">
        <v>1039</v>
      </c>
      <c r="C34" s="1046" t="s">
        <v>1021</v>
      </c>
      <c r="D34" s="1057" t="s">
        <v>1675</v>
      </c>
      <c r="E34" s="27">
        <v>1</v>
      </c>
      <c r="F34" s="493" t="s">
        <v>1040</v>
      </c>
      <c r="G34" s="1060" t="s">
        <v>1703</v>
      </c>
      <c r="H34" s="799"/>
      <c r="J34" s="644">
        <v>337.09</v>
      </c>
      <c r="K34" s="1"/>
      <c r="L34" s="742" t="s">
        <v>1762</v>
      </c>
      <c r="M34" s="644" t="s">
        <v>204</v>
      </c>
      <c r="N34" s="1"/>
      <c r="O34" s="102"/>
      <c r="P34" s="102"/>
      <c r="Q34" s="102">
        <v>1</v>
      </c>
      <c r="R34" s="101"/>
      <c r="S34" s="101"/>
      <c r="T34" s="101"/>
      <c r="U34" s="101"/>
      <c r="V34" s="101"/>
      <c r="W34" s="101"/>
      <c r="X34" s="639">
        <v>66.69</v>
      </c>
      <c r="Y34" s="2"/>
    </row>
    <row r="35" spans="1:25" ht="35.1" customHeight="1">
      <c r="A35" s="712"/>
      <c r="B35" s="926"/>
      <c r="C35" s="1046"/>
      <c r="D35" s="1058"/>
      <c r="E35" s="27">
        <v>2</v>
      </c>
      <c r="F35" s="493" t="s">
        <v>1041</v>
      </c>
      <c r="G35" s="1061"/>
      <c r="H35" s="799"/>
      <c r="J35" s="644"/>
      <c r="K35" s="1"/>
      <c r="L35" s="743"/>
      <c r="M35" s="644"/>
      <c r="N35" s="1"/>
      <c r="O35" s="102"/>
      <c r="P35" s="102"/>
      <c r="Q35" s="102">
        <v>1</v>
      </c>
      <c r="R35" s="101"/>
      <c r="S35" s="101"/>
      <c r="T35" s="101"/>
      <c r="U35" s="101"/>
      <c r="V35" s="101"/>
      <c r="W35" s="101"/>
      <c r="X35" s="640"/>
      <c r="Y35" s="2"/>
    </row>
    <row r="36" spans="1:25" ht="35.1" customHeight="1">
      <c r="A36" s="712"/>
      <c r="B36" s="926"/>
      <c r="C36" s="1046"/>
      <c r="D36" s="1059"/>
      <c r="E36" s="27">
        <v>3</v>
      </c>
      <c r="F36" s="493" t="s">
        <v>1042</v>
      </c>
      <c r="G36" s="1062"/>
      <c r="H36" s="799"/>
      <c r="J36" s="644"/>
      <c r="K36" s="1"/>
      <c r="L36" s="744"/>
      <c r="M36" s="644"/>
      <c r="N36" s="1"/>
      <c r="O36" s="102"/>
      <c r="P36" s="102"/>
      <c r="Q36" s="102">
        <v>1</v>
      </c>
      <c r="R36" s="101"/>
      <c r="S36" s="101"/>
      <c r="T36" s="101"/>
      <c r="U36" s="101"/>
      <c r="V36" s="101"/>
      <c r="W36" s="101"/>
      <c r="X36" s="641"/>
      <c r="Y36" s="2"/>
    </row>
    <row r="37" spans="1:25" ht="35.1" customHeight="1">
      <c r="A37" s="712">
        <v>18</v>
      </c>
      <c r="B37" s="926" t="s">
        <v>1043</v>
      </c>
      <c r="C37" s="1046" t="s">
        <v>1021</v>
      </c>
      <c r="D37" s="1057" t="s">
        <v>1676</v>
      </c>
      <c r="E37" s="27">
        <v>1</v>
      </c>
      <c r="F37" s="493" t="s">
        <v>1044</v>
      </c>
      <c r="G37" s="1050" t="s">
        <v>1748</v>
      </c>
      <c r="H37" s="799"/>
      <c r="J37" s="644">
        <v>565.95000000000005</v>
      </c>
      <c r="K37" s="1"/>
      <c r="L37" s="111"/>
      <c r="M37" s="644" t="s">
        <v>204</v>
      </c>
      <c r="N37" s="1"/>
      <c r="O37" s="101"/>
      <c r="P37" s="101"/>
      <c r="Q37" s="101"/>
      <c r="R37" s="101"/>
      <c r="S37" s="101"/>
      <c r="T37" s="101"/>
      <c r="U37" s="101"/>
      <c r="V37" s="101"/>
      <c r="W37" s="101"/>
      <c r="X37" s="1"/>
      <c r="Y37" s="2"/>
    </row>
    <row r="38" spans="1:25" ht="35.1" customHeight="1">
      <c r="A38" s="712"/>
      <c r="B38" s="926"/>
      <c r="C38" s="1046"/>
      <c r="D38" s="1058"/>
      <c r="E38" s="27">
        <v>2</v>
      </c>
      <c r="F38" s="493" t="s">
        <v>1045</v>
      </c>
      <c r="G38" s="1051"/>
      <c r="H38" s="799"/>
      <c r="J38" s="644"/>
      <c r="K38" s="1"/>
      <c r="L38" s="111"/>
      <c r="M38" s="644"/>
      <c r="N38" s="1"/>
      <c r="O38" s="101"/>
      <c r="P38" s="101"/>
      <c r="Q38" s="101"/>
      <c r="R38" s="101"/>
      <c r="S38" s="101"/>
      <c r="T38" s="101"/>
      <c r="U38" s="101"/>
      <c r="V38" s="101"/>
      <c r="W38" s="101"/>
      <c r="X38" s="1"/>
      <c r="Y38" s="2"/>
    </row>
    <row r="39" spans="1:25" ht="35.1" customHeight="1">
      <c r="A39" s="712"/>
      <c r="B39" s="926"/>
      <c r="C39" s="1046"/>
      <c r="D39" s="1058"/>
      <c r="E39" s="27">
        <v>3</v>
      </c>
      <c r="F39" s="493" t="s">
        <v>1046</v>
      </c>
      <c r="G39" s="1051"/>
      <c r="H39" s="799"/>
      <c r="J39" s="644"/>
      <c r="K39" s="1"/>
      <c r="L39" s="111"/>
      <c r="M39" s="644"/>
      <c r="N39" s="1"/>
      <c r="O39" s="101"/>
      <c r="P39" s="101"/>
      <c r="Q39" s="101"/>
      <c r="R39" s="101"/>
      <c r="S39" s="101"/>
      <c r="T39" s="101"/>
      <c r="U39" s="101"/>
      <c r="V39" s="101"/>
      <c r="W39" s="101"/>
      <c r="X39" s="1"/>
      <c r="Y39" s="2"/>
    </row>
    <row r="40" spans="1:25" ht="35.1" customHeight="1">
      <c r="A40" s="712"/>
      <c r="B40" s="926"/>
      <c r="C40" s="1046"/>
      <c r="D40" s="1058"/>
      <c r="E40" s="27">
        <v>4</v>
      </c>
      <c r="F40" s="493" t="s">
        <v>1047</v>
      </c>
      <c r="G40" s="1051"/>
      <c r="H40" s="799"/>
      <c r="J40" s="644"/>
      <c r="K40" s="1"/>
      <c r="L40" s="111"/>
      <c r="M40" s="644"/>
      <c r="N40" s="1"/>
      <c r="O40" s="101"/>
      <c r="P40" s="101"/>
      <c r="Q40" s="101"/>
      <c r="R40" s="101"/>
      <c r="S40" s="101"/>
      <c r="T40" s="101"/>
      <c r="U40" s="101"/>
      <c r="V40" s="101"/>
      <c r="W40" s="101"/>
      <c r="X40" s="1"/>
      <c r="Y40" s="2"/>
    </row>
    <row r="41" spans="1:25" ht="35.1" customHeight="1">
      <c r="A41" s="712"/>
      <c r="B41" s="926"/>
      <c r="C41" s="1046"/>
      <c r="D41" s="1059"/>
      <c r="E41" s="27">
        <v>5</v>
      </c>
      <c r="F41" s="493" t="s">
        <v>1048</v>
      </c>
      <c r="G41" s="1052"/>
      <c r="H41" s="799"/>
      <c r="J41" s="644"/>
      <c r="K41" s="1"/>
      <c r="L41" s="111"/>
      <c r="M41" s="644"/>
      <c r="N41" s="1"/>
      <c r="O41" s="101"/>
      <c r="P41" s="101"/>
      <c r="Q41" s="101"/>
      <c r="R41" s="101"/>
      <c r="S41" s="101"/>
      <c r="T41" s="101"/>
      <c r="U41" s="101"/>
      <c r="V41" s="101"/>
      <c r="W41" s="101"/>
      <c r="X41" s="1"/>
      <c r="Y41" s="2"/>
    </row>
    <row r="42" spans="1:25" ht="35.1" customHeight="1">
      <c r="A42" s="26">
        <v>19</v>
      </c>
      <c r="B42" s="461" t="s">
        <v>1049</v>
      </c>
      <c r="C42" s="413" t="s">
        <v>1021</v>
      </c>
      <c r="D42" s="567" t="s">
        <v>1677</v>
      </c>
      <c r="E42" s="27">
        <v>1</v>
      </c>
      <c r="F42" s="493" t="s">
        <v>1050</v>
      </c>
      <c r="G42" s="593" t="s">
        <v>1760</v>
      </c>
      <c r="H42" s="41"/>
      <c r="J42" s="23">
        <v>106.38</v>
      </c>
      <c r="K42" s="1"/>
      <c r="L42" s="111" t="s">
        <v>1762</v>
      </c>
      <c r="M42" s="23" t="s">
        <v>204</v>
      </c>
      <c r="N42" s="1"/>
      <c r="O42" s="102"/>
      <c r="P42" s="102"/>
      <c r="Q42" s="102"/>
      <c r="R42" s="102"/>
      <c r="S42" s="102"/>
      <c r="T42" s="102"/>
      <c r="U42" s="102">
        <v>1</v>
      </c>
      <c r="V42" s="101"/>
      <c r="W42" s="101"/>
      <c r="X42" s="203">
        <v>82.22</v>
      </c>
      <c r="Y42" s="2"/>
    </row>
    <row r="43" spans="1:25" ht="35.1" customHeight="1">
      <c r="A43" s="712">
        <v>20</v>
      </c>
      <c r="B43" s="926" t="s">
        <v>1051</v>
      </c>
      <c r="C43" s="1046" t="s">
        <v>1021</v>
      </c>
      <c r="D43" s="1057" t="s">
        <v>1678</v>
      </c>
      <c r="E43" s="27">
        <v>1</v>
      </c>
      <c r="F43" s="493" t="s">
        <v>1052</v>
      </c>
      <c r="G43" s="1050" t="s">
        <v>1748</v>
      </c>
      <c r="H43" s="799"/>
      <c r="J43" s="644">
        <v>452.14</v>
      </c>
      <c r="K43" s="1"/>
      <c r="L43" s="111"/>
      <c r="M43" s="644" t="s">
        <v>204</v>
      </c>
      <c r="N43" s="1"/>
      <c r="O43" s="101"/>
      <c r="P43" s="101"/>
      <c r="Q43" s="101"/>
      <c r="R43" s="101"/>
      <c r="S43" s="101"/>
      <c r="T43" s="101"/>
      <c r="U43" s="101"/>
      <c r="V43" s="101"/>
      <c r="W43" s="101"/>
      <c r="X43" s="1"/>
      <c r="Y43" s="2"/>
    </row>
    <row r="44" spans="1:25" ht="35.1" customHeight="1">
      <c r="A44" s="712"/>
      <c r="B44" s="926"/>
      <c r="C44" s="1046"/>
      <c r="D44" s="1058"/>
      <c r="E44" s="27">
        <v>2</v>
      </c>
      <c r="F44" s="493" t="s">
        <v>1053</v>
      </c>
      <c r="G44" s="1051"/>
      <c r="H44" s="799"/>
      <c r="J44" s="644"/>
      <c r="K44" s="1"/>
      <c r="L44" s="111"/>
      <c r="M44" s="644"/>
      <c r="N44" s="1"/>
      <c r="O44" s="101"/>
      <c r="P44" s="101"/>
      <c r="Q44" s="101"/>
      <c r="R44" s="101"/>
      <c r="S44" s="101"/>
      <c r="T44" s="101"/>
      <c r="U44" s="101"/>
      <c r="V44" s="101"/>
      <c r="W44" s="101"/>
      <c r="X44" s="1"/>
      <c r="Y44" s="2"/>
    </row>
    <row r="45" spans="1:25" ht="35.1" customHeight="1">
      <c r="A45" s="712"/>
      <c r="B45" s="926"/>
      <c r="C45" s="1046"/>
      <c r="D45" s="1058"/>
      <c r="E45" s="27">
        <v>3</v>
      </c>
      <c r="F45" s="493" t="s">
        <v>1054</v>
      </c>
      <c r="G45" s="1051"/>
      <c r="H45" s="799"/>
      <c r="J45" s="644"/>
      <c r="K45" s="1"/>
      <c r="L45" s="111"/>
      <c r="M45" s="644"/>
      <c r="N45" s="1"/>
      <c r="O45" s="101"/>
      <c r="P45" s="101"/>
      <c r="Q45" s="101"/>
      <c r="R45" s="101"/>
      <c r="S45" s="101"/>
      <c r="T45" s="101"/>
      <c r="U45" s="101"/>
      <c r="V45" s="101"/>
      <c r="W45" s="101"/>
      <c r="X45" s="1"/>
      <c r="Y45" s="2"/>
    </row>
    <row r="46" spans="1:25" ht="35.1" customHeight="1">
      <c r="A46" s="712"/>
      <c r="B46" s="926"/>
      <c r="C46" s="1046"/>
      <c r="D46" s="1059"/>
      <c r="E46" s="27">
        <v>4</v>
      </c>
      <c r="F46" s="493" t="s">
        <v>1055</v>
      </c>
      <c r="G46" s="1052"/>
      <c r="H46" s="799"/>
      <c r="J46" s="644"/>
      <c r="K46" s="1"/>
      <c r="L46" s="111"/>
      <c r="M46" s="644"/>
      <c r="N46" s="1"/>
      <c r="O46" s="101"/>
      <c r="P46" s="101"/>
      <c r="Q46" s="101"/>
      <c r="R46" s="101"/>
      <c r="S46" s="101"/>
      <c r="T46" s="101"/>
      <c r="U46" s="101"/>
      <c r="V46" s="101"/>
      <c r="W46" s="101"/>
      <c r="X46" s="1"/>
      <c r="Y46" s="2"/>
    </row>
    <row r="47" spans="1:25" ht="35.1" customHeight="1">
      <c r="A47" s="712">
        <v>21</v>
      </c>
      <c r="B47" s="926" t="s">
        <v>1056</v>
      </c>
      <c r="C47" s="1046" t="s">
        <v>1021</v>
      </c>
      <c r="D47" s="1063" t="s">
        <v>1679</v>
      </c>
      <c r="E47" s="27">
        <v>1</v>
      </c>
      <c r="F47" s="572" t="s">
        <v>1057</v>
      </c>
      <c r="G47" s="1050" t="s">
        <v>1748</v>
      </c>
      <c r="H47" s="799"/>
      <c r="J47" s="644">
        <v>449.51</v>
      </c>
      <c r="K47" s="1"/>
      <c r="L47" s="111"/>
      <c r="M47" s="644" t="s">
        <v>204</v>
      </c>
      <c r="N47" s="1"/>
      <c r="O47" s="101"/>
      <c r="P47" s="101"/>
      <c r="Q47" s="101"/>
      <c r="R47" s="101"/>
      <c r="S47" s="101"/>
      <c r="T47" s="101"/>
      <c r="U47" s="101"/>
      <c r="V47" s="101"/>
      <c r="W47" s="101"/>
      <c r="X47" s="1"/>
      <c r="Y47" s="2"/>
    </row>
    <row r="48" spans="1:25" ht="35.1" customHeight="1">
      <c r="A48" s="712"/>
      <c r="B48" s="926"/>
      <c r="C48" s="1046"/>
      <c r="D48" s="1064"/>
      <c r="E48" s="27">
        <v>2</v>
      </c>
      <c r="F48" s="493" t="s">
        <v>1058</v>
      </c>
      <c r="G48" s="1051"/>
      <c r="H48" s="799"/>
      <c r="J48" s="644"/>
      <c r="K48" s="1"/>
      <c r="L48" s="111"/>
      <c r="M48" s="644"/>
      <c r="N48" s="1"/>
      <c r="O48" s="101"/>
      <c r="P48" s="101"/>
      <c r="Q48" s="101"/>
      <c r="R48" s="101"/>
      <c r="S48" s="101"/>
      <c r="T48" s="101"/>
      <c r="U48" s="101"/>
      <c r="V48" s="101"/>
      <c r="W48" s="101"/>
      <c r="X48" s="1"/>
      <c r="Y48" s="2"/>
    </row>
    <row r="49" spans="1:25" ht="35.1" customHeight="1">
      <c r="A49" s="712"/>
      <c r="B49" s="926"/>
      <c r="C49" s="1046"/>
      <c r="D49" s="1064"/>
      <c r="E49" s="27">
        <v>3</v>
      </c>
      <c r="F49" s="493" t="s">
        <v>1059</v>
      </c>
      <c r="G49" s="1051"/>
      <c r="H49" s="799"/>
      <c r="J49" s="644"/>
      <c r="K49" s="1"/>
      <c r="L49" s="111"/>
      <c r="M49" s="644"/>
      <c r="N49" s="1"/>
      <c r="O49" s="101"/>
      <c r="P49" s="101"/>
      <c r="Q49" s="101"/>
      <c r="R49" s="101"/>
      <c r="S49" s="101"/>
      <c r="T49" s="101"/>
      <c r="U49" s="101"/>
      <c r="V49" s="101"/>
      <c r="W49" s="101"/>
      <c r="X49" s="1"/>
      <c r="Y49" s="2"/>
    </row>
    <row r="50" spans="1:25" ht="35.1" customHeight="1">
      <c r="A50" s="712"/>
      <c r="B50" s="926"/>
      <c r="C50" s="1046"/>
      <c r="D50" s="1065"/>
      <c r="E50" s="27">
        <v>4</v>
      </c>
      <c r="F50" s="493" t="s">
        <v>1060</v>
      </c>
      <c r="G50" s="1052"/>
      <c r="H50" s="799"/>
      <c r="J50" s="644"/>
      <c r="K50" s="1"/>
      <c r="L50" s="111"/>
      <c r="M50" s="644"/>
      <c r="N50" s="1"/>
      <c r="O50" s="101"/>
      <c r="P50" s="101"/>
      <c r="Q50" s="101"/>
      <c r="R50" s="101"/>
      <c r="S50" s="101"/>
      <c r="T50" s="101"/>
      <c r="U50" s="101"/>
      <c r="V50" s="101"/>
      <c r="W50" s="101"/>
      <c r="X50" s="1"/>
      <c r="Y50" s="2"/>
    </row>
    <row r="51" spans="1:25" ht="35.1" customHeight="1">
      <c r="A51" s="26">
        <v>22</v>
      </c>
      <c r="B51" s="461" t="s">
        <v>1061</v>
      </c>
      <c r="C51" s="413" t="s">
        <v>1021</v>
      </c>
      <c r="D51" s="567" t="s">
        <v>1680</v>
      </c>
      <c r="E51" s="27">
        <v>1</v>
      </c>
      <c r="F51" s="493" t="s">
        <v>1062</v>
      </c>
      <c r="G51" s="593" t="s">
        <v>1704</v>
      </c>
      <c r="H51" s="41"/>
      <c r="J51" s="23">
        <v>113.49</v>
      </c>
      <c r="K51" s="1"/>
      <c r="L51" s="111" t="s">
        <v>1762</v>
      </c>
      <c r="M51" s="23" t="s">
        <v>204</v>
      </c>
      <c r="N51" s="1"/>
      <c r="O51" s="102"/>
      <c r="P51" s="102"/>
      <c r="Q51" s="102"/>
      <c r="R51" s="102"/>
      <c r="S51" s="102"/>
      <c r="T51" s="102"/>
      <c r="U51" s="102"/>
      <c r="V51" s="102">
        <v>1</v>
      </c>
      <c r="W51" s="101"/>
      <c r="X51" s="203">
        <v>84.89</v>
      </c>
      <c r="Y51" s="2"/>
    </row>
    <row r="52" spans="1:25" ht="35.1" customHeight="1">
      <c r="A52" s="712">
        <v>23</v>
      </c>
      <c r="B52" s="926" t="s">
        <v>1063</v>
      </c>
      <c r="C52" s="1046" t="s">
        <v>1021</v>
      </c>
      <c r="D52" s="1057" t="s">
        <v>1681</v>
      </c>
      <c r="E52" s="27">
        <v>1</v>
      </c>
      <c r="F52" s="493" t="s">
        <v>1064</v>
      </c>
      <c r="G52" s="1060" t="s">
        <v>1705</v>
      </c>
      <c r="H52" s="799"/>
      <c r="J52" s="644">
        <v>334.39</v>
      </c>
      <c r="K52" s="1"/>
      <c r="L52" s="742" t="s">
        <v>1762</v>
      </c>
      <c r="M52" s="644" t="s">
        <v>204</v>
      </c>
      <c r="N52" s="1"/>
      <c r="O52" s="102"/>
      <c r="P52" s="102"/>
      <c r="Q52" s="102"/>
      <c r="R52" s="102"/>
      <c r="S52" s="102">
        <v>1</v>
      </c>
      <c r="T52" s="101"/>
      <c r="U52" s="101"/>
      <c r="V52" s="101"/>
      <c r="W52" s="101"/>
      <c r="X52" s="639">
        <v>109.6</v>
      </c>
      <c r="Y52" s="2"/>
    </row>
    <row r="53" spans="1:25" ht="35.1" customHeight="1">
      <c r="A53" s="712"/>
      <c r="B53" s="926"/>
      <c r="C53" s="1046"/>
      <c r="D53" s="1058"/>
      <c r="E53" s="27">
        <v>2</v>
      </c>
      <c r="F53" s="493" t="s">
        <v>1065</v>
      </c>
      <c r="G53" s="1061"/>
      <c r="H53" s="799"/>
      <c r="J53" s="644"/>
      <c r="K53" s="1"/>
      <c r="L53" s="743"/>
      <c r="M53" s="644"/>
      <c r="N53" s="1"/>
      <c r="O53" s="102"/>
      <c r="P53" s="102"/>
      <c r="Q53" s="102"/>
      <c r="R53" s="102"/>
      <c r="S53" s="102">
        <v>1</v>
      </c>
      <c r="T53" s="101"/>
      <c r="U53" s="101"/>
      <c r="V53" s="101"/>
      <c r="W53" s="101"/>
      <c r="X53" s="640"/>
      <c r="Y53" s="2"/>
    </row>
    <row r="54" spans="1:25" ht="35.1" customHeight="1">
      <c r="A54" s="712"/>
      <c r="B54" s="926"/>
      <c r="C54" s="1046"/>
      <c r="D54" s="1059"/>
      <c r="E54" s="27">
        <v>3</v>
      </c>
      <c r="F54" s="493" t="s">
        <v>704</v>
      </c>
      <c r="G54" s="1062"/>
      <c r="H54" s="799"/>
      <c r="J54" s="644"/>
      <c r="K54" s="1"/>
      <c r="L54" s="744"/>
      <c r="M54" s="644"/>
      <c r="N54" s="1"/>
      <c r="O54" s="102"/>
      <c r="P54" s="102"/>
      <c r="Q54" s="102"/>
      <c r="R54" s="102"/>
      <c r="S54" s="102">
        <v>1</v>
      </c>
      <c r="T54" s="101"/>
      <c r="U54" s="101"/>
      <c r="V54" s="101"/>
      <c r="W54" s="101"/>
      <c r="X54" s="641"/>
      <c r="Y54" s="2"/>
    </row>
    <row r="55" spans="1:25" ht="35.1" customHeight="1">
      <c r="A55" s="712">
        <v>24</v>
      </c>
      <c r="B55" s="926" t="s">
        <v>1066</v>
      </c>
      <c r="C55" s="1046" t="s">
        <v>1021</v>
      </c>
      <c r="D55" s="1057" t="s">
        <v>1682</v>
      </c>
      <c r="E55" s="27">
        <v>1</v>
      </c>
      <c r="F55" s="493" t="s">
        <v>1067</v>
      </c>
      <c r="G55" s="1050" t="s">
        <v>1748</v>
      </c>
      <c r="H55" s="799"/>
      <c r="J55" s="644">
        <v>444.88</v>
      </c>
      <c r="K55" s="1"/>
      <c r="L55" s="111"/>
      <c r="M55" s="644" t="s">
        <v>204</v>
      </c>
      <c r="N55" s="1"/>
      <c r="O55" s="101"/>
      <c r="P55" s="101"/>
      <c r="Q55" s="101"/>
      <c r="R55" s="101"/>
      <c r="S55" s="101"/>
      <c r="T55" s="101"/>
      <c r="U55" s="101"/>
      <c r="V55" s="101"/>
      <c r="W55" s="101"/>
      <c r="X55" s="1"/>
      <c r="Y55" s="2"/>
    </row>
    <row r="56" spans="1:25" ht="35.1" customHeight="1">
      <c r="A56" s="712"/>
      <c r="B56" s="926"/>
      <c r="C56" s="1046"/>
      <c r="D56" s="1058"/>
      <c r="E56" s="27">
        <v>2</v>
      </c>
      <c r="F56" s="493" t="s">
        <v>1068</v>
      </c>
      <c r="G56" s="1051"/>
      <c r="H56" s="799"/>
      <c r="J56" s="644"/>
      <c r="K56" s="1"/>
      <c r="L56" s="111"/>
      <c r="M56" s="644"/>
      <c r="N56" s="1"/>
      <c r="O56" s="101"/>
      <c r="P56" s="101"/>
      <c r="Q56" s="101"/>
      <c r="R56" s="101"/>
      <c r="S56" s="101"/>
      <c r="T56" s="101"/>
      <c r="U56" s="101"/>
      <c r="V56" s="101"/>
      <c r="W56" s="101"/>
      <c r="X56" s="1"/>
      <c r="Y56" s="2"/>
    </row>
    <row r="57" spans="1:25" ht="35.1" customHeight="1">
      <c r="A57" s="712"/>
      <c r="B57" s="926"/>
      <c r="C57" s="1046"/>
      <c r="D57" s="1058"/>
      <c r="E57" s="27">
        <v>3</v>
      </c>
      <c r="F57" s="493" t="s">
        <v>1069</v>
      </c>
      <c r="G57" s="1051"/>
      <c r="H57" s="799"/>
      <c r="J57" s="644"/>
      <c r="K57" s="1"/>
      <c r="L57" s="111"/>
      <c r="M57" s="644"/>
      <c r="N57" s="1"/>
      <c r="O57" s="101"/>
      <c r="P57" s="101"/>
      <c r="Q57" s="101"/>
      <c r="R57" s="101"/>
      <c r="S57" s="101"/>
      <c r="T57" s="101"/>
      <c r="U57" s="101"/>
      <c r="V57" s="101"/>
      <c r="W57" s="101"/>
      <c r="X57" s="1"/>
      <c r="Y57" s="2"/>
    </row>
    <row r="58" spans="1:25" ht="35.1" customHeight="1">
      <c r="A58" s="712"/>
      <c r="B58" s="926"/>
      <c r="C58" s="1046"/>
      <c r="D58" s="1059"/>
      <c r="E58" s="27">
        <v>4</v>
      </c>
      <c r="F58" s="493" t="s">
        <v>1070</v>
      </c>
      <c r="G58" s="1052"/>
      <c r="H58" s="799"/>
      <c r="J58" s="644"/>
      <c r="K58" s="1"/>
      <c r="L58" s="111"/>
      <c r="M58" s="644"/>
      <c r="N58" s="1"/>
      <c r="O58" s="101"/>
      <c r="P58" s="101"/>
      <c r="Q58" s="101"/>
      <c r="R58" s="101"/>
      <c r="S58" s="101"/>
      <c r="T58" s="101"/>
      <c r="U58" s="101"/>
      <c r="V58" s="101"/>
      <c r="W58" s="101"/>
      <c r="X58" s="1"/>
      <c r="Y58" s="2"/>
    </row>
    <row r="59" spans="1:25" ht="35.1" customHeight="1">
      <c r="A59" s="341">
        <v>25</v>
      </c>
      <c r="B59" s="468" t="s">
        <v>2444</v>
      </c>
      <c r="C59" s="1046" t="s">
        <v>1021</v>
      </c>
      <c r="D59" s="1057" t="s">
        <v>1683</v>
      </c>
      <c r="E59" s="56">
        <v>1</v>
      </c>
      <c r="F59" s="493" t="s">
        <v>1071</v>
      </c>
      <c r="G59" s="569" t="s">
        <v>2450</v>
      </c>
      <c r="H59" s="799"/>
      <c r="J59" s="644">
        <v>666.63</v>
      </c>
      <c r="K59" s="1"/>
      <c r="L59" s="111"/>
      <c r="M59" s="644" t="s">
        <v>204</v>
      </c>
      <c r="N59" s="1">
        <v>1</v>
      </c>
      <c r="O59" s="101"/>
      <c r="P59" s="101"/>
      <c r="Q59" s="101"/>
      <c r="R59" s="101"/>
      <c r="S59" s="101"/>
      <c r="T59" s="101"/>
      <c r="U59" s="101"/>
      <c r="V59" s="101"/>
      <c r="W59" s="101"/>
      <c r="X59" s="1"/>
      <c r="Y59" s="2"/>
    </row>
    <row r="60" spans="1:25" ht="35.1" customHeight="1">
      <c r="A60" s="341">
        <v>26</v>
      </c>
      <c r="B60" s="468" t="s">
        <v>2445</v>
      </c>
      <c r="C60" s="1046"/>
      <c r="D60" s="1058"/>
      <c r="E60" s="56">
        <v>1</v>
      </c>
      <c r="F60" s="493" t="s">
        <v>1072</v>
      </c>
      <c r="G60" s="569" t="s">
        <v>1748</v>
      </c>
      <c r="H60" s="799"/>
      <c r="J60" s="644"/>
      <c r="K60" s="1"/>
      <c r="L60" s="111"/>
      <c r="M60" s="644"/>
      <c r="N60" s="1"/>
      <c r="O60" s="101"/>
      <c r="P60" s="101"/>
      <c r="Q60" s="101"/>
      <c r="R60" s="101"/>
      <c r="S60" s="101"/>
      <c r="T60" s="101"/>
      <c r="U60" s="101"/>
      <c r="V60" s="101"/>
      <c r="W60" s="101"/>
      <c r="X60" s="1"/>
      <c r="Y60" s="2"/>
    </row>
    <row r="61" spans="1:25" ht="35.1" customHeight="1">
      <c r="A61" s="341">
        <v>27</v>
      </c>
      <c r="B61" s="468" t="s">
        <v>2446</v>
      </c>
      <c r="C61" s="1046"/>
      <c r="D61" s="1058"/>
      <c r="E61" s="56">
        <v>1</v>
      </c>
      <c r="F61" s="493" t="s">
        <v>1073</v>
      </c>
      <c r="G61" s="569" t="s">
        <v>1748</v>
      </c>
      <c r="H61" s="799"/>
      <c r="J61" s="644"/>
      <c r="K61" s="1"/>
      <c r="L61" s="111"/>
      <c r="M61" s="644"/>
      <c r="N61" s="1"/>
      <c r="O61" s="101"/>
      <c r="P61" s="101"/>
      <c r="Q61" s="101"/>
      <c r="R61" s="101"/>
      <c r="S61" s="101"/>
      <c r="T61" s="101"/>
      <c r="U61" s="101"/>
      <c r="V61" s="101"/>
      <c r="W61" s="101"/>
      <c r="X61" s="1"/>
      <c r="Y61" s="2"/>
    </row>
    <row r="62" spans="1:25" ht="35.1" customHeight="1">
      <c r="A62" s="341">
        <v>28</v>
      </c>
      <c r="B62" s="468" t="s">
        <v>2447</v>
      </c>
      <c r="C62" s="1046"/>
      <c r="D62" s="1058"/>
      <c r="E62" s="56">
        <v>1</v>
      </c>
      <c r="F62" s="493" t="s">
        <v>1074</v>
      </c>
      <c r="G62" s="569" t="s">
        <v>1748</v>
      </c>
      <c r="H62" s="799"/>
      <c r="J62" s="644"/>
      <c r="K62" s="1"/>
      <c r="L62" s="111"/>
      <c r="M62" s="644"/>
      <c r="N62" s="1"/>
      <c r="O62" s="101"/>
      <c r="P62" s="101"/>
      <c r="Q62" s="101"/>
      <c r="R62" s="101"/>
      <c r="S62" s="101"/>
      <c r="T62" s="101"/>
      <c r="U62" s="101"/>
      <c r="V62" s="101"/>
      <c r="W62" s="101"/>
      <c r="X62" s="1"/>
      <c r="Y62" s="2"/>
    </row>
    <row r="63" spans="1:25" ht="35.1" customHeight="1">
      <c r="A63" s="341">
        <v>29</v>
      </c>
      <c r="B63" s="468" t="s">
        <v>2448</v>
      </c>
      <c r="C63" s="1046"/>
      <c r="D63" s="1058"/>
      <c r="E63" s="56">
        <v>1</v>
      </c>
      <c r="F63" s="493" t="s">
        <v>1075</v>
      </c>
      <c r="G63" s="569" t="s">
        <v>1748</v>
      </c>
      <c r="H63" s="799"/>
      <c r="J63" s="644"/>
      <c r="K63" s="1"/>
      <c r="L63" s="111"/>
      <c r="M63" s="644"/>
      <c r="N63" s="1"/>
      <c r="O63" s="101"/>
      <c r="P63" s="101"/>
      <c r="Q63" s="101"/>
      <c r="R63" s="101"/>
      <c r="S63" s="101"/>
      <c r="T63" s="101"/>
      <c r="U63" s="101"/>
      <c r="V63" s="101"/>
      <c r="W63" s="101"/>
      <c r="X63" s="1"/>
      <c r="Y63" s="2"/>
    </row>
    <row r="64" spans="1:25" ht="35.1" customHeight="1">
      <c r="A64" s="341">
        <v>30</v>
      </c>
      <c r="B64" s="468" t="s">
        <v>2449</v>
      </c>
      <c r="C64" s="1046"/>
      <c r="D64" s="1059"/>
      <c r="E64" s="56">
        <v>1</v>
      </c>
      <c r="F64" s="493" t="s">
        <v>1076</v>
      </c>
      <c r="G64" s="569" t="s">
        <v>1748</v>
      </c>
      <c r="H64" s="799"/>
      <c r="J64" s="644"/>
      <c r="K64" s="1"/>
      <c r="L64" s="111"/>
      <c r="M64" s="644"/>
      <c r="N64" s="1"/>
      <c r="O64" s="101"/>
      <c r="P64" s="101"/>
      <c r="Q64" s="101"/>
      <c r="R64" s="101"/>
      <c r="S64" s="101"/>
      <c r="T64" s="101"/>
      <c r="U64" s="101"/>
      <c r="V64" s="101"/>
      <c r="W64" s="101"/>
      <c r="X64" s="1"/>
      <c r="Y64" s="2"/>
    </row>
    <row r="65" spans="1:25" ht="35.1" customHeight="1">
      <c r="A65" s="341">
        <v>31</v>
      </c>
      <c r="B65" s="474" t="s">
        <v>2452</v>
      </c>
      <c r="C65" s="1046" t="s">
        <v>1021</v>
      </c>
      <c r="D65" s="1057" t="s">
        <v>1684</v>
      </c>
      <c r="E65" s="27">
        <v>1</v>
      </c>
      <c r="F65" s="493" t="s">
        <v>1077</v>
      </c>
      <c r="G65" s="569" t="s">
        <v>2451</v>
      </c>
      <c r="H65" s="799"/>
      <c r="J65" s="644">
        <v>339.7</v>
      </c>
      <c r="K65" s="1"/>
      <c r="L65" s="111"/>
      <c r="M65" s="644" t="s">
        <v>204</v>
      </c>
      <c r="N65" s="1">
        <v>1</v>
      </c>
      <c r="O65" s="101"/>
      <c r="P65" s="101"/>
      <c r="Q65" s="101"/>
      <c r="R65" s="101"/>
      <c r="S65" s="101"/>
      <c r="T65" s="101"/>
      <c r="U65" s="101"/>
      <c r="V65" s="101"/>
      <c r="W65" s="101"/>
      <c r="X65" s="1"/>
      <c r="Y65" s="2"/>
    </row>
    <row r="66" spans="1:25" ht="35.1" customHeight="1">
      <c r="A66" s="341">
        <v>32</v>
      </c>
      <c r="B66" s="474" t="s">
        <v>2453</v>
      </c>
      <c r="C66" s="1046"/>
      <c r="D66" s="1058"/>
      <c r="E66" s="27">
        <v>1</v>
      </c>
      <c r="F66" s="493" t="s">
        <v>1078</v>
      </c>
      <c r="G66" s="569" t="s">
        <v>1748</v>
      </c>
      <c r="H66" s="799"/>
      <c r="J66" s="644"/>
      <c r="K66" s="1"/>
      <c r="L66" s="111"/>
      <c r="M66" s="644"/>
      <c r="N66" s="1"/>
      <c r="O66" s="101"/>
      <c r="P66" s="101"/>
      <c r="Q66" s="101"/>
      <c r="R66" s="101"/>
      <c r="S66" s="101"/>
      <c r="T66" s="101"/>
      <c r="U66" s="101"/>
      <c r="V66" s="101"/>
      <c r="W66" s="101"/>
      <c r="X66" s="1"/>
      <c r="Y66" s="2"/>
    </row>
    <row r="67" spans="1:25" ht="35.1" customHeight="1">
      <c r="A67" s="341">
        <v>33</v>
      </c>
      <c r="B67" s="474" t="s">
        <v>2454</v>
      </c>
      <c r="C67" s="1046"/>
      <c r="D67" s="1059"/>
      <c r="E67" s="27">
        <v>1</v>
      </c>
      <c r="F67" s="493" t="s">
        <v>1079</v>
      </c>
      <c r="G67" s="569" t="s">
        <v>2450</v>
      </c>
      <c r="H67" s="799"/>
      <c r="J67" s="644"/>
      <c r="K67" s="1"/>
      <c r="L67" s="111"/>
      <c r="M67" s="644"/>
      <c r="N67" s="1">
        <v>1</v>
      </c>
      <c r="O67" s="101"/>
      <c r="P67" s="101"/>
      <c r="Q67" s="101"/>
      <c r="R67" s="101"/>
      <c r="S67" s="101"/>
      <c r="T67" s="101"/>
      <c r="U67" s="101"/>
      <c r="V67" s="101"/>
      <c r="W67" s="101"/>
      <c r="X67" s="1"/>
      <c r="Y67" s="2"/>
    </row>
    <row r="68" spans="1:25" ht="35.1" customHeight="1">
      <c r="A68" s="26">
        <v>34</v>
      </c>
      <c r="B68" s="461" t="s">
        <v>1080</v>
      </c>
      <c r="C68" s="413" t="s">
        <v>1021</v>
      </c>
      <c r="D68" s="567" t="s">
        <v>1685</v>
      </c>
      <c r="E68" s="27">
        <v>1</v>
      </c>
      <c r="F68" s="493" t="s">
        <v>1081</v>
      </c>
      <c r="G68" s="593" t="s">
        <v>1706</v>
      </c>
      <c r="H68" s="41"/>
      <c r="J68" s="23">
        <v>112.92</v>
      </c>
      <c r="L68" s="111" t="s">
        <v>1762</v>
      </c>
      <c r="M68" s="23" t="s">
        <v>204</v>
      </c>
      <c r="N68" s="1"/>
      <c r="O68" s="102"/>
      <c r="P68" s="102"/>
      <c r="Q68" s="102"/>
      <c r="R68" s="102"/>
      <c r="S68" s="102"/>
      <c r="T68" s="102">
        <v>1</v>
      </c>
      <c r="U68" s="101"/>
      <c r="V68" s="101"/>
      <c r="W68" s="101"/>
      <c r="X68" s="203">
        <v>38.869999999999997</v>
      </c>
      <c r="Y68" s="2"/>
    </row>
    <row r="69" spans="1:25" ht="35.1" customHeight="1">
      <c r="A69" s="26">
        <v>35</v>
      </c>
      <c r="B69" s="461" t="s">
        <v>1082</v>
      </c>
      <c r="C69" s="413" t="s">
        <v>1021</v>
      </c>
      <c r="D69" s="567" t="s">
        <v>1686</v>
      </c>
      <c r="E69" s="27">
        <v>1</v>
      </c>
      <c r="F69" s="493" t="s">
        <v>1083</v>
      </c>
      <c r="G69" s="593" t="s">
        <v>2455</v>
      </c>
      <c r="H69" s="41"/>
      <c r="J69" s="23">
        <v>112.25</v>
      </c>
      <c r="K69" s="1"/>
      <c r="L69" s="111"/>
      <c r="M69" s="23" t="s">
        <v>204</v>
      </c>
      <c r="N69" s="1"/>
      <c r="O69" s="102"/>
      <c r="P69" s="102"/>
      <c r="Q69" s="102">
        <v>1</v>
      </c>
      <c r="R69" s="101"/>
      <c r="S69" s="101"/>
      <c r="T69" s="101"/>
      <c r="U69" s="101"/>
      <c r="V69" s="101"/>
      <c r="W69" s="101"/>
      <c r="X69" s="1"/>
      <c r="Y69" s="2"/>
    </row>
    <row r="70" spans="1:25" ht="35.1" customHeight="1">
      <c r="A70" s="712">
        <v>36</v>
      </c>
      <c r="B70" s="926" t="s">
        <v>1084</v>
      </c>
      <c r="C70" s="1046" t="s">
        <v>1021</v>
      </c>
      <c r="D70" s="1057" t="s">
        <v>1687</v>
      </c>
      <c r="E70" s="27">
        <v>1</v>
      </c>
      <c r="F70" s="493" t="s">
        <v>1085</v>
      </c>
      <c r="G70" s="1050" t="s">
        <v>1748</v>
      </c>
      <c r="H70" s="799"/>
      <c r="J70" s="644">
        <v>802.14</v>
      </c>
      <c r="K70" s="1"/>
      <c r="L70" s="111"/>
      <c r="M70" s="644" t="s">
        <v>204</v>
      </c>
      <c r="N70" s="1"/>
      <c r="O70" s="101"/>
      <c r="P70" s="101"/>
      <c r="Q70" s="101"/>
      <c r="R70" s="101"/>
      <c r="S70" s="101"/>
      <c r="T70" s="101"/>
      <c r="U70" s="101"/>
      <c r="V70" s="101"/>
      <c r="W70" s="101"/>
      <c r="X70" s="1"/>
      <c r="Y70" s="2"/>
    </row>
    <row r="71" spans="1:25" ht="35.1" customHeight="1">
      <c r="A71" s="712"/>
      <c r="B71" s="926"/>
      <c r="C71" s="1046"/>
      <c r="D71" s="1058"/>
      <c r="E71" s="27">
        <v>2</v>
      </c>
      <c r="F71" s="493" t="s">
        <v>1086</v>
      </c>
      <c r="G71" s="1051"/>
      <c r="H71" s="799"/>
      <c r="J71" s="644"/>
      <c r="K71" s="1"/>
      <c r="L71" s="111"/>
      <c r="M71" s="644"/>
      <c r="N71" s="1"/>
      <c r="O71" s="101"/>
      <c r="P71" s="101"/>
      <c r="Q71" s="101"/>
      <c r="R71" s="101"/>
      <c r="S71" s="101"/>
      <c r="T71" s="101"/>
      <c r="U71" s="101"/>
      <c r="V71" s="101"/>
      <c r="W71" s="101"/>
      <c r="X71" s="1"/>
      <c r="Y71" s="2"/>
    </row>
    <row r="72" spans="1:25" ht="35.1" customHeight="1">
      <c r="A72" s="712"/>
      <c r="B72" s="926"/>
      <c r="C72" s="1046"/>
      <c r="D72" s="1058"/>
      <c r="E72" s="27">
        <v>3</v>
      </c>
      <c r="F72" s="493" t="s">
        <v>1087</v>
      </c>
      <c r="G72" s="1051"/>
      <c r="H72" s="799"/>
      <c r="J72" s="644"/>
      <c r="K72" s="1"/>
      <c r="L72" s="111"/>
      <c r="M72" s="644"/>
      <c r="N72" s="1"/>
      <c r="O72" s="101"/>
      <c r="P72" s="101"/>
      <c r="Q72" s="101"/>
      <c r="R72" s="101"/>
      <c r="S72" s="101"/>
      <c r="T72" s="101"/>
      <c r="U72" s="101"/>
      <c r="V72" s="101"/>
      <c r="W72" s="101"/>
      <c r="X72" s="1"/>
      <c r="Y72" s="2"/>
    </row>
    <row r="73" spans="1:25" ht="35.1" customHeight="1">
      <c r="A73" s="712"/>
      <c r="B73" s="926"/>
      <c r="C73" s="1046"/>
      <c r="D73" s="1058"/>
      <c r="E73" s="27">
        <v>4</v>
      </c>
      <c r="F73" s="493" t="s">
        <v>1088</v>
      </c>
      <c r="G73" s="1051"/>
      <c r="H73" s="799"/>
      <c r="J73" s="644"/>
      <c r="K73" s="1"/>
      <c r="L73" s="111"/>
      <c r="M73" s="644"/>
      <c r="N73" s="1"/>
      <c r="O73" s="101"/>
      <c r="P73" s="101"/>
      <c r="Q73" s="101"/>
      <c r="R73" s="101"/>
      <c r="S73" s="101"/>
      <c r="T73" s="101"/>
      <c r="U73" s="101"/>
      <c r="V73" s="101"/>
      <c r="W73" s="101"/>
      <c r="X73" s="1"/>
      <c r="Y73" s="2"/>
    </row>
    <row r="74" spans="1:25" ht="35.1" customHeight="1">
      <c r="A74" s="712"/>
      <c r="B74" s="926"/>
      <c r="C74" s="1046"/>
      <c r="D74" s="1058"/>
      <c r="E74" s="27">
        <v>5</v>
      </c>
      <c r="F74" s="493" t="s">
        <v>1089</v>
      </c>
      <c r="G74" s="1051"/>
      <c r="H74" s="799"/>
      <c r="J74" s="644"/>
      <c r="K74" s="1"/>
      <c r="L74" s="111"/>
      <c r="M74" s="644"/>
      <c r="N74" s="1"/>
      <c r="O74" s="101"/>
      <c r="P74" s="101"/>
      <c r="Q74" s="101"/>
      <c r="R74" s="101"/>
      <c r="S74" s="101"/>
      <c r="T74" s="101"/>
      <c r="U74" s="101"/>
      <c r="V74" s="101"/>
      <c r="W74" s="101"/>
      <c r="X74" s="1"/>
      <c r="Y74" s="2"/>
    </row>
    <row r="75" spans="1:25" ht="35.1" customHeight="1">
      <c r="A75" s="712"/>
      <c r="B75" s="926"/>
      <c r="C75" s="1046"/>
      <c r="D75" s="1058"/>
      <c r="E75" s="27">
        <v>6</v>
      </c>
      <c r="F75" s="493" t="s">
        <v>1090</v>
      </c>
      <c r="G75" s="1051"/>
      <c r="H75" s="799"/>
      <c r="J75" s="644"/>
      <c r="K75" s="1"/>
      <c r="L75" s="111"/>
      <c r="M75" s="644"/>
      <c r="N75" s="1"/>
      <c r="O75" s="101"/>
      <c r="P75" s="101"/>
      <c r="Q75" s="101"/>
      <c r="R75" s="101"/>
      <c r="S75" s="101"/>
      <c r="T75" s="101"/>
      <c r="U75" s="101"/>
      <c r="V75" s="101"/>
      <c r="W75" s="101"/>
      <c r="X75" s="1"/>
      <c r="Y75" s="2"/>
    </row>
    <row r="76" spans="1:25" ht="35.1" customHeight="1">
      <c r="A76" s="712"/>
      <c r="B76" s="926"/>
      <c r="C76" s="1046"/>
      <c r="D76" s="1059"/>
      <c r="E76" s="27">
        <v>7</v>
      </c>
      <c r="F76" s="493" t="s">
        <v>1091</v>
      </c>
      <c r="G76" s="1052"/>
      <c r="H76" s="799"/>
      <c r="J76" s="644"/>
      <c r="K76" s="1"/>
      <c r="L76" s="111"/>
      <c r="M76" s="644"/>
      <c r="N76" s="1"/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2"/>
    </row>
    <row r="77" spans="1:25" ht="35.1" customHeight="1">
      <c r="A77" s="712">
        <v>37</v>
      </c>
      <c r="B77" s="926" t="s">
        <v>1092</v>
      </c>
      <c r="C77" s="1046" t="s">
        <v>1021</v>
      </c>
      <c r="D77" s="1057" t="s">
        <v>1688</v>
      </c>
      <c r="E77" s="27">
        <v>1</v>
      </c>
      <c r="F77" s="493" t="s">
        <v>1093</v>
      </c>
      <c r="G77" s="1050" t="s">
        <v>1748</v>
      </c>
      <c r="H77" s="799"/>
      <c r="J77" s="644">
        <v>459.22</v>
      </c>
      <c r="K77" s="1"/>
      <c r="L77" s="111"/>
      <c r="M77" s="644" t="s">
        <v>204</v>
      </c>
      <c r="N77" s="1"/>
      <c r="O77" s="101"/>
      <c r="P77" s="101"/>
      <c r="Q77" s="101"/>
      <c r="R77" s="101"/>
      <c r="S77" s="101"/>
      <c r="T77" s="101"/>
      <c r="U77" s="101"/>
      <c r="V77" s="101"/>
      <c r="W77" s="101"/>
      <c r="X77" s="1"/>
      <c r="Y77" s="2"/>
    </row>
    <row r="78" spans="1:25" ht="35.1" customHeight="1">
      <c r="A78" s="712"/>
      <c r="B78" s="926"/>
      <c r="C78" s="1046"/>
      <c r="D78" s="1058"/>
      <c r="E78" s="27">
        <v>2</v>
      </c>
      <c r="F78" s="493" t="s">
        <v>1094</v>
      </c>
      <c r="G78" s="1051"/>
      <c r="H78" s="799"/>
      <c r="J78" s="644"/>
      <c r="K78" s="1"/>
      <c r="L78" s="111"/>
      <c r="M78" s="644"/>
      <c r="N78" s="1"/>
      <c r="O78" s="101"/>
      <c r="P78" s="101"/>
      <c r="Q78" s="101"/>
      <c r="R78" s="101"/>
      <c r="S78" s="101"/>
      <c r="T78" s="101"/>
      <c r="U78" s="101"/>
      <c r="V78" s="101"/>
      <c r="W78" s="101"/>
      <c r="X78" s="1"/>
      <c r="Y78" s="2"/>
    </row>
    <row r="79" spans="1:25" ht="35.1" customHeight="1">
      <c r="A79" s="712"/>
      <c r="B79" s="926"/>
      <c r="C79" s="1046"/>
      <c r="D79" s="1058"/>
      <c r="E79" s="27">
        <v>3</v>
      </c>
      <c r="F79" s="493" t="s">
        <v>1095</v>
      </c>
      <c r="G79" s="1051"/>
      <c r="H79" s="799"/>
      <c r="J79" s="644"/>
      <c r="K79" s="1"/>
      <c r="L79" s="111"/>
      <c r="M79" s="644"/>
      <c r="N79" s="1"/>
      <c r="O79" s="101"/>
      <c r="P79" s="101"/>
      <c r="Q79" s="101"/>
      <c r="R79" s="101"/>
      <c r="S79" s="101"/>
      <c r="T79" s="101"/>
      <c r="U79" s="101"/>
      <c r="V79" s="101"/>
      <c r="W79" s="101"/>
      <c r="X79" s="1"/>
      <c r="Y79" s="2"/>
    </row>
    <row r="80" spans="1:25" ht="35.1" customHeight="1">
      <c r="A80" s="712"/>
      <c r="B80" s="926"/>
      <c r="C80" s="1046"/>
      <c r="D80" s="1059"/>
      <c r="E80" s="27">
        <v>4</v>
      </c>
      <c r="F80" s="493" t="s">
        <v>1096</v>
      </c>
      <c r="G80" s="1052"/>
      <c r="H80" s="799"/>
      <c r="J80" s="644"/>
      <c r="K80" s="1"/>
      <c r="L80" s="111"/>
      <c r="M80" s="644"/>
      <c r="N80" s="1"/>
      <c r="O80" s="101"/>
      <c r="P80" s="101"/>
      <c r="Q80" s="101"/>
      <c r="R80" s="101"/>
      <c r="S80" s="101"/>
      <c r="T80" s="101"/>
      <c r="U80" s="101"/>
      <c r="V80" s="101"/>
      <c r="W80" s="101"/>
      <c r="X80" s="1"/>
      <c r="Y80" s="2"/>
    </row>
    <row r="81" spans="1:25" ht="35.1" customHeight="1">
      <c r="A81" s="712">
        <v>38</v>
      </c>
      <c r="B81" s="926" t="s">
        <v>1097</v>
      </c>
      <c r="C81" s="1046" t="s">
        <v>1098</v>
      </c>
      <c r="D81" s="839" t="s">
        <v>1689</v>
      </c>
      <c r="E81" s="27">
        <v>1</v>
      </c>
      <c r="F81" s="493" t="s">
        <v>1099</v>
      </c>
      <c r="G81" s="1060" t="s">
        <v>1707</v>
      </c>
      <c r="H81" s="799"/>
      <c r="J81" s="644">
        <v>324.64</v>
      </c>
      <c r="K81" s="1"/>
      <c r="L81" s="742" t="s">
        <v>1762</v>
      </c>
      <c r="M81" s="644" t="s">
        <v>204</v>
      </c>
      <c r="N81" s="1"/>
      <c r="O81" s="102"/>
      <c r="P81" s="102"/>
      <c r="Q81" s="102"/>
      <c r="R81" s="102"/>
      <c r="S81" s="102"/>
      <c r="T81" s="102">
        <v>1</v>
      </c>
      <c r="U81" s="101"/>
      <c r="V81" s="101"/>
      <c r="W81" s="101"/>
      <c r="X81" s="639">
        <v>90.05</v>
      </c>
      <c r="Y81" s="2"/>
    </row>
    <row r="82" spans="1:25" ht="35.1" customHeight="1">
      <c r="A82" s="712"/>
      <c r="B82" s="926"/>
      <c r="C82" s="1046"/>
      <c r="D82" s="840"/>
      <c r="E82" s="27">
        <v>2</v>
      </c>
      <c r="F82" s="493" t="s">
        <v>1100</v>
      </c>
      <c r="G82" s="1061"/>
      <c r="H82" s="799"/>
      <c r="J82" s="644"/>
      <c r="K82" s="1"/>
      <c r="L82" s="743"/>
      <c r="M82" s="644"/>
      <c r="N82" s="1">
        <v>1</v>
      </c>
      <c r="O82" s="101"/>
      <c r="P82" s="101"/>
      <c r="Q82" s="101"/>
      <c r="R82" s="101"/>
      <c r="S82" s="101"/>
      <c r="T82" s="101"/>
      <c r="U82" s="101"/>
      <c r="V82" s="101"/>
      <c r="W82" s="101"/>
      <c r="X82" s="640"/>
      <c r="Y82" s="2" t="s">
        <v>1763</v>
      </c>
    </row>
    <row r="83" spans="1:25" ht="35.1" customHeight="1">
      <c r="A83" s="712"/>
      <c r="B83" s="926"/>
      <c r="C83" s="1046"/>
      <c r="D83" s="841"/>
      <c r="E83" s="27">
        <v>3</v>
      </c>
      <c r="F83" s="493" t="s">
        <v>1101</v>
      </c>
      <c r="G83" s="1062"/>
      <c r="H83" s="799"/>
      <c r="J83" s="644"/>
      <c r="K83" s="1"/>
      <c r="L83" s="744"/>
      <c r="M83" s="644"/>
      <c r="N83" s="1"/>
      <c r="O83" s="102"/>
      <c r="P83" s="102"/>
      <c r="Q83" s="102" t="s">
        <v>2338</v>
      </c>
      <c r="R83" s="102" t="s">
        <v>2338</v>
      </c>
      <c r="S83" s="102">
        <v>1</v>
      </c>
      <c r="T83" s="101"/>
      <c r="U83" s="101"/>
      <c r="V83" s="101"/>
      <c r="W83" s="101"/>
      <c r="X83" s="641"/>
      <c r="Y83" s="2"/>
    </row>
    <row r="84" spans="1:25" ht="35.1" customHeight="1">
      <c r="A84" s="26">
        <v>39</v>
      </c>
      <c r="B84" s="461" t="s">
        <v>1102</v>
      </c>
      <c r="C84" s="413" t="s">
        <v>1098</v>
      </c>
      <c r="D84" s="499" t="s">
        <v>1584</v>
      </c>
      <c r="E84" s="27">
        <v>1</v>
      </c>
      <c r="F84" s="493" t="s">
        <v>1103</v>
      </c>
      <c r="G84" s="569" t="s">
        <v>1881</v>
      </c>
      <c r="H84" s="41"/>
      <c r="J84" s="23">
        <v>107.25</v>
      </c>
      <c r="K84" s="1"/>
      <c r="L84" s="111"/>
      <c r="M84" s="23" t="s">
        <v>204</v>
      </c>
      <c r="N84" s="1"/>
      <c r="O84" s="102"/>
      <c r="P84" s="102"/>
      <c r="Q84" s="102"/>
      <c r="R84" s="102"/>
      <c r="S84" s="102">
        <v>1</v>
      </c>
      <c r="T84" s="101"/>
      <c r="U84" s="101"/>
      <c r="V84" s="101"/>
      <c r="W84" s="101"/>
      <c r="X84" s="605">
        <v>35.520000000000003</v>
      </c>
      <c r="Y84" s="2"/>
    </row>
    <row r="85" spans="1:25" ht="35.1" customHeight="1">
      <c r="A85" s="26">
        <v>40</v>
      </c>
      <c r="B85" s="461" t="s">
        <v>1104</v>
      </c>
      <c r="C85" s="413" t="s">
        <v>1098</v>
      </c>
      <c r="D85" s="499" t="s">
        <v>1690</v>
      </c>
      <c r="E85" s="27">
        <v>1</v>
      </c>
      <c r="F85" s="493" t="s">
        <v>1105</v>
      </c>
      <c r="G85" s="588" t="s">
        <v>1700</v>
      </c>
      <c r="H85" s="41"/>
      <c r="J85" s="23">
        <v>107.63</v>
      </c>
      <c r="K85" s="1"/>
      <c r="L85" s="112">
        <v>41701</v>
      </c>
      <c r="M85" s="23" t="s">
        <v>204</v>
      </c>
      <c r="N85" s="1"/>
      <c r="O85" s="102"/>
      <c r="P85" s="102"/>
      <c r="Q85" s="102"/>
      <c r="R85" s="102"/>
      <c r="S85" s="102"/>
      <c r="T85" s="102">
        <v>1</v>
      </c>
      <c r="U85" s="101"/>
      <c r="V85" s="101"/>
      <c r="W85" s="101"/>
      <c r="X85" s="203">
        <v>52.13</v>
      </c>
      <c r="Y85" s="2"/>
    </row>
    <row r="86" spans="1:25" ht="35.1" customHeight="1">
      <c r="A86" s="26">
        <v>41</v>
      </c>
      <c r="B86" s="461" t="s">
        <v>1106</v>
      </c>
      <c r="C86" s="413" t="s">
        <v>1098</v>
      </c>
      <c r="D86" s="499" t="s">
        <v>1691</v>
      </c>
      <c r="E86" s="27">
        <v>1</v>
      </c>
      <c r="F86" s="493" t="s">
        <v>1107</v>
      </c>
      <c r="G86" s="588" t="s">
        <v>1700</v>
      </c>
      <c r="H86" s="41"/>
      <c r="J86" s="23">
        <v>108.17</v>
      </c>
      <c r="K86" s="1"/>
      <c r="L86" s="111"/>
      <c r="M86" s="23" t="s">
        <v>204</v>
      </c>
      <c r="N86" s="1"/>
      <c r="O86" s="102"/>
      <c r="P86" s="102"/>
      <c r="Q86" s="102"/>
      <c r="R86" s="102"/>
      <c r="S86" s="102"/>
      <c r="T86" s="102">
        <v>1</v>
      </c>
      <c r="U86" s="101"/>
      <c r="V86" s="101"/>
      <c r="W86" s="101"/>
      <c r="X86" s="203">
        <v>58.99</v>
      </c>
      <c r="Y86" s="2"/>
    </row>
    <row r="87" spans="1:25" ht="35.1" customHeight="1">
      <c r="A87" s="712">
        <v>42</v>
      </c>
      <c r="B87" s="926" t="s">
        <v>1108</v>
      </c>
      <c r="C87" s="1046" t="s">
        <v>1098</v>
      </c>
      <c r="D87" s="839" t="s">
        <v>1692</v>
      </c>
      <c r="E87" s="27">
        <v>1</v>
      </c>
      <c r="F87" s="493" t="s">
        <v>1109</v>
      </c>
      <c r="G87" s="1060" t="s">
        <v>1882</v>
      </c>
      <c r="H87" s="799"/>
      <c r="J87" s="644">
        <v>218.21</v>
      </c>
      <c r="K87" s="1"/>
      <c r="L87" s="111"/>
      <c r="M87" s="644" t="s">
        <v>204</v>
      </c>
      <c r="N87" s="1">
        <v>1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"/>
      <c r="Y87" s="2"/>
    </row>
    <row r="88" spans="1:25" ht="35.1" customHeight="1">
      <c r="A88" s="712"/>
      <c r="B88" s="926"/>
      <c r="C88" s="1046"/>
      <c r="D88" s="841"/>
      <c r="E88" s="27">
        <v>2</v>
      </c>
      <c r="F88" s="493" t="s">
        <v>1110</v>
      </c>
      <c r="G88" s="1062"/>
      <c r="H88" s="799"/>
      <c r="J88" s="644"/>
      <c r="K88" s="1"/>
      <c r="L88" s="111"/>
      <c r="M88" s="644"/>
      <c r="N88" s="1">
        <v>1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"/>
      <c r="Y88" s="2"/>
    </row>
    <row r="89" spans="1:25" ht="35.1" customHeight="1">
      <c r="A89" s="712">
        <v>43</v>
      </c>
      <c r="B89" s="926" t="s">
        <v>1111</v>
      </c>
      <c r="C89" s="1046" t="s">
        <v>1098</v>
      </c>
      <c r="D89" s="839" t="s">
        <v>1693</v>
      </c>
      <c r="E89" s="27">
        <v>1</v>
      </c>
      <c r="F89" s="493" t="s">
        <v>1112</v>
      </c>
      <c r="G89" s="1060" t="s">
        <v>1708</v>
      </c>
      <c r="H89" s="799"/>
      <c r="J89" s="644">
        <v>214.36</v>
      </c>
      <c r="K89" s="1"/>
      <c r="L89" s="742" t="s">
        <v>1762</v>
      </c>
      <c r="M89" s="644" t="s">
        <v>204</v>
      </c>
      <c r="N89" s="1"/>
      <c r="O89" s="102"/>
      <c r="P89" s="102"/>
      <c r="Q89" s="102"/>
      <c r="R89" s="102"/>
      <c r="S89" s="102">
        <v>1</v>
      </c>
      <c r="T89" s="101"/>
      <c r="U89" s="101"/>
      <c r="V89" s="101"/>
      <c r="W89" s="101"/>
      <c r="X89" s="639">
        <v>119.23</v>
      </c>
      <c r="Y89" s="2"/>
    </row>
    <row r="90" spans="1:25" ht="35.1" customHeight="1">
      <c r="A90" s="712"/>
      <c r="B90" s="926"/>
      <c r="C90" s="1046"/>
      <c r="D90" s="841"/>
      <c r="E90" s="27">
        <v>2</v>
      </c>
      <c r="F90" s="493" t="s">
        <v>1113</v>
      </c>
      <c r="G90" s="1062"/>
      <c r="H90" s="799"/>
      <c r="J90" s="644"/>
      <c r="K90" s="1"/>
      <c r="L90" s="744"/>
      <c r="M90" s="644"/>
      <c r="N90" s="1"/>
      <c r="O90" s="102"/>
      <c r="P90" s="102"/>
      <c r="Q90" s="102"/>
      <c r="R90" s="102"/>
      <c r="S90" s="102"/>
      <c r="T90" s="102"/>
      <c r="U90" s="102">
        <v>1</v>
      </c>
      <c r="V90" s="101"/>
      <c r="W90" s="101"/>
      <c r="X90" s="641"/>
      <c r="Y90" s="2"/>
    </row>
    <row r="91" spans="1:25" ht="35.1" customHeight="1">
      <c r="A91" s="26">
        <v>44</v>
      </c>
      <c r="B91" s="461" t="s">
        <v>1114</v>
      </c>
      <c r="C91" s="413" t="s">
        <v>1098</v>
      </c>
      <c r="D91" s="499" t="s">
        <v>1694</v>
      </c>
      <c r="E91" s="27">
        <v>1</v>
      </c>
      <c r="F91" s="493" t="s">
        <v>1115</v>
      </c>
      <c r="G91" s="593" t="s">
        <v>1709</v>
      </c>
      <c r="H91" s="41"/>
      <c r="J91" s="23">
        <v>107.54</v>
      </c>
      <c r="K91" s="1"/>
      <c r="L91" s="112">
        <v>41701</v>
      </c>
      <c r="M91" s="23" t="s">
        <v>204</v>
      </c>
      <c r="N91" s="1">
        <v>1</v>
      </c>
      <c r="O91" s="101"/>
      <c r="P91" s="101"/>
      <c r="Q91" s="101"/>
      <c r="R91" s="101"/>
      <c r="S91" s="101"/>
      <c r="T91" s="101"/>
      <c r="U91" s="101"/>
      <c r="V91" s="101"/>
      <c r="W91" s="101"/>
      <c r="X91" s="1"/>
      <c r="Y91" s="2" t="s">
        <v>1764</v>
      </c>
    </row>
    <row r="92" spans="1:25" ht="35.1" customHeight="1">
      <c r="A92" s="712">
        <v>45</v>
      </c>
      <c r="B92" s="926" t="s">
        <v>1116</v>
      </c>
      <c r="C92" s="1046" t="s">
        <v>1098</v>
      </c>
      <c r="D92" s="839" t="s">
        <v>1695</v>
      </c>
      <c r="E92" s="27">
        <v>1</v>
      </c>
      <c r="F92" s="493" t="s">
        <v>1117</v>
      </c>
      <c r="G92" s="1050" t="s">
        <v>1883</v>
      </c>
      <c r="H92" s="799"/>
      <c r="J92" s="644">
        <v>217.56</v>
      </c>
      <c r="K92" s="1"/>
      <c r="L92" s="111"/>
      <c r="M92" s="644" t="s">
        <v>204</v>
      </c>
      <c r="N92" s="1">
        <v>1</v>
      </c>
      <c r="O92" s="101"/>
      <c r="P92" s="101"/>
      <c r="Q92" s="101"/>
      <c r="R92" s="101"/>
      <c r="S92" s="101"/>
      <c r="T92" s="101"/>
      <c r="U92" s="101"/>
      <c r="V92" s="101"/>
      <c r="W92" s="101"/>
      <c r="X92" s="1"/>
      <c r="Y92" s="2"/>
    </row>
    <row r="93" spans="1:25" ht="35.1" customHeight="1">
      <c r="A93" s="712"/>
      <c r="B93" s="926"/>
      <c r="C93" s="1046"/>
      <c r="D93" s="841"/>
      <c r="E93" s="27">
        <v>2</v>
      </c>
      <c r="F93" s="493" t="s">
        <v>1118</v>
      </c>
      <c r="G93" s="1052"/>
      <c r="H93" s="799"/>
      <c r="J93" s="644"/>
      <c r="K93" s="1"/>
      <c r="L93" s="111"/>
      <c r="M93" s="644"/>
      <c r="N93" s="1"/>
      <c r="O93" s="102"/>
      <c r="P93" s="102">
        <v>1</v>
      </c>
      <c r="Q93" s="101"/>
      <c r="R93" s="101"/>
      <c r="S93" s="101"/>
      <c r="T93" s="101"/>
      <c r="U93" s="101"/>
      <c r="V93" s="101"/>
      <c r="W93" s="101"/>
      <c r="X93" s="1"/>
      <c r="Y93" s="2"/>
    </row>
    <row r="94" spans="1:25" ht="35.1" customHeight="1">
      <c r="A94" s="267">
        <v>46</v>
      </c>
      <c r="B94" s="461" t="s">
        <v>1119</v>
      </c>
      <c r="C94" s="413" t="s">
        <v>1098</v>
      </c>
      <c r="D94" s="499" t="s">
        <v>1696</v>
      </c>
      <c r="E94" s="27">
        <v>1</v>
      </c>
      <c r="F94" s="493" t="s">
        <v>1120</v>
      </c>
      <c r="G94" s="593" t="s">
        <v>1701</v>
      </c>
      <c r="H94" s="41"/>
      <c r="J94" s="23">
        <v>107.71</v>
      </c>
      <c r="K94" s="1"/>
      <c r="L94" s="111" t="s">
        <v>1765</v>
      </c>
      <c r="M94" s="23" t="s">
        <v>204</v>
      </c>
      <c r="N94" s="1">
        <v>1</v>
      </c>
      <c r="O94" s="101"/>
      <c r="P94" s="101"/>
      <c r="Q94" s="101"/>
      <c r="R94" s="101"/>
      <c r="S94" s="101"/>
      <c r="T94" s="101"/>
      <c r="U94" s="101"/>
      <c r="V94" s="101"/>
      <c r="W94" s="101"/>
      <c r="X94" s="1"/>
      <c r="Y94" s="2" t="s">
        <v>1766</v>
      </c>
    </row>
    <row r="95" spans="1:25" ht="35.1" customHeight="1">
      <c r="A95" s="341">
        <v>47</v>
      </c>
      <c r="B95" s="461" t="s">
        <v>2456</v>
      </c>
      <c r="C95" s="1046" t="s">
        <v>1098</v>
      </c>
      <c r="D95" s="839" t="s">
        <v>1696</v>
      </c>
      <c r="E95" s="27">
        <v>1</v>
      </c>
      <c r="F95" s="493" t="s">
        <v>1121</v>
      </c>
      <c r="G95" s="569" t="s">
        <v>2460</v>
      </c>
      <c r="H95" s="799"/>
      <c r="J95" s="644">
        <v>430.84</v>
      </c>
      <c r="K95" s="1"/>
      <c r="L95" s="111"/>
      <c r="M95" s="644" t="s">
        <v>204</v>
      </c>
      <c r="N95" s="1">
        <v>1</v>
      </c>
      <c r="O95" s="101"/>
      <c r="P95" s="101"/>
      <c r="Q95" s="101"/>
      <c r="R95" s="101"/>
      <c r="S95" s="101"/>
      <c r="T95" s="101"/>
      <c r="U95" s="101"/>
      <c r="V95" s="101"/>
      <c r="W95" s="101"/>
      <c r="X95" s="1"/>
      <c r="Y95" s="2"/>
    </row>
    <row r="96" spans="1:25" ht="35.1" customHeight="1">
      <c r="A96" s="341">
        <v>48</v>
      </c>
      <c r="B96" s="461" t="s">
        <v>2457</v>
      </c>
      <c r="C96" s="1046"/>
      <c r="D96" s="840"/>
      <c r="E96" s="27">
        <v>1</v>
      </c>
      <c r="F96" s="493" t="s">
        <v>1122</v>
      </c>
      <c r="G96" s="569" t="s">
        <v>2460</v>
      </c>
      <c r="H96" s="799"/>
      <c r="J96" s="644"/>
      <c r="K96" s="1"/>
      <c r="L96" s="111"/>
      <c r="M96" s="644"/>
      <c r="N96" s="1">
        <v>1</v>
      </c>
      <c r="O96" s="101"/>
      <c r="P96" s="101"/>
      <c r="Q96" s="101"/>
      <c r="R96" s="101"/>
      <c r="S96" s="101"/>
      <c r="T96" s="101"/>
      <c r="U96" s="101"/>
      <c r="V96" s="101"/>
      <c r="W96" s="101"/>
      <c r="X96" s="1"/>
      <c r="Y96" s="2"/>
    </row>
    <row r="97" spans="1:25" ht="35.1" customHeight="1">
      <c r="A97" s="341">
        <v>49</v>
      </c>
      <c r="B97" s="461" t="s">
        <v>2458</v>
      </c>
      <c r="C97" s="1046"/>
      <c r="D97" s="840"/>
      <c r="E97" s="27">
        <v>1</v>
      </c>
      <c r="F97" s="493" t="s">
        <v>1123</v>
      </c>
      <c r="G97" s="569" t="s">
        <v>1748</v>
      </c>
      <c r="H97" s="799"/>
      <c r="J97" s="644"/>
      <c r="K97" s="1"/>
      <c r="L97" s="111"/>
      <c r="M97" s="644"/>
      <c r="N97" s="1"/>
      <c r="O97" s="101"/>
      <c r="P97" s="101"/>
      <c r="Q97" s="101"/>
      <c r="R97" s="101"/>
      <c r="S97" s="101"/>
      <c r="T97" s="101"/>
      <c r="U97" s="101"/>
      <c r="V97" s="101"/>
      <c r="W97" s="101"/>
      <c r="X97" s="1"/>
      <c r="Y97" s="2"/>
    </row>
    <row r="98" spans="1:25" ht="35.1" customHeight="1">
      <c r="A98" s="341">
        <v>50</v>
      </c>
      <c r="B98" s="461" t="s">
        <v>2459</v>
      </c>
      <c r="C98" s="1046"/>
      <c r="D98" s="841"/>
      <c r="E98" s="27">
        <v>1</v>
      </c>
      <c r="F98" s="493" t="s">
        <v>1124</v>
      </c>
      <c r="G98" s="569" t="s">
        <v>1748</v>
      </c>
      <c r="H98" s="799"/>
      <c r="J98" s="644"/>
      <c r="K98" s="1"/>
      <c r="L98" s="111"/>
      <c r="M98" s="644"/>
      <c r="N98" s="1"/>
      <c r="O98" s="101"/>
      <c r="P98" s="101"/>
      <c r="Q98" s="101"/>
      <c r="R98" s="101"/>
      <c r="S98" s="101"/>
      <c r="T98" s="101"/>
      <c r="U98" s="101"/>
      <c r="V98" s="101"/>
      <c r="W98" s="101"/>
      <c r="X98" s="1"/>
      <c r="Y98" s="2"/>
    </row>
    <row r="99" spans="1:25" ht="35.1" customHeight="1">
      <c r="A99" s="712">
        <v>51</v>
      </c>
      <c r="B99" s="926" t="s">
        <v>1125</v>
      </c>
      <c r="C99" s="1046" t="s">
        <v>1098</v>
      </c>
      <c r="D99" s="839" t="s">
        <v>1098</v>
      </c>
      <c r="E99" s="27">
        <v>1</v>
      </c>
      <c r="F99" s="493" t="s">
        <v>1126</v>
      </c>
      <c r="G99" s="1060" t="s">
        <v>1710</v>
      </c>
      <c r="H99" s="799"/>
      <c r="J99" s="644">
        <v>428.15</v>
      </c>
      <c r="K99" s="1"/>
      <c r="L99" s="742" t="s">
        <v>1762</v>
      </c>
      <c r="M99" s="644" t="s">
        <v>204</v>
      </c>
      <c r="N99" s="1"/>
      <c r="O99" s="102"/>
      <c r="P99" s="102"/>
      <c r="Q99" s="102"/>
      <c r="R99" s="102"/>
      <c r="S99" s="102"/>
      <c r="T99" s="102"/>
      <c r="U99" s="102">
        <v>1</v>
      </c>
      <c r="V99" s="101"/>
      <c r="W99" s="101"/>
      <c r="X99" s="639">
        <v>143.91999999999999</v>
      </c>
      <c r="Y99" s="2"/>
    </row>
    <row r="100" spans="1:25" ht="35.1" customHeight="1">
      <c r="A100" s="712"/>
      <c r="B100" s="926"/>
      <c r="C100" s="1046"/>
      <c r="D100" s="840"/>
      <c r="E100" s="27">
        <v>2</v>
      </c>
      <c r="F100" s="493" t="s">
        <v>1127</v>
      </c>
      <c r="G100" s="1061"/>
      <c r="H100" s="799"/>
      <c r="J100" s="644"/>
      <c r="K100" s="1"/>
      <c r="L100" s="743"/>
      <c r="M100" s="644"/>
      <c r="N100" s="1"/>
      <c r="O100" s="102"/>
      <c r="P100" s="102"/>
      <c r="Q100" s="102"/>
      <c r="R100" s="102"/>
      <c r="S100" s="102"/>
      <c r="T100" s="102"/>
      <c r="U100" s="102">
        <v>1</v>
      </c>
      <c r="V100" s="101"/>
      <c r="W100" s="101"/>
      <c r="X100" s="640"/>
      <c r="Y100" s="2"/>
    </row>
    <row r="101" spans="1:25" ht="35.1" customHeight="1">
      <c r="A101" s="712"/>
      <c r="B101" s="926"/>
      <c r="C101" s="1046"/>
      <c r="D101" s="840"/>
      <c r="E101" s="27">
        <v>3</v>
      </c>
      <c r="F101" s="493" t="s">
        <v>1128</v>
      </c>
      <c r="G101" s="1061"/>
      <c r="H101" s="799"/>
      <c r="J101" s="644"/>
      <c r="K101" s="1"/>
      <c r="L101" s="743"/>
      <c r="M101" s="644"/>
      <c r="N101" s="1">
        <v>1</v>
      </c>
      <c r="O101" s="101"/>
      <c r="P101" s="101"/>
      <c r="Q101" s="101"/>
      <c r="R101" s="101"/>
      <c r="S101" s="101"/>
      <c r="T101" s="101"/>
      <c r="U101" s="101"/>
      <c r="V101" s="101"/>
      <c r="W101" s="101"/>
      <c r="X101" s="640"/>
      <c r="Y101" s="2" t="s">
        <v>1814</v>
      </c>
    </row>
    <row r="102" spans="1:25" ht="35.1" customHeight="1">
      <c r="A102" s="712"/>
      <c r="B102" s="926"/>
      <c r="C102" s="1046"/>
      <c r="D102" s="841"/>
      <c r="E102" s="27">
        <v>4</v>
      </c>
      <c r="F102" s="493" t="s">
        <v>1129</v>
      </c>
      <c r="G102" s="1062"/>
      <c r="H102" s="799"/>
      <c r="J102" s="644"/>
      <c r="K102" s="1"/>
      <c r="L102" s="744"/>
      <c r="M102" s="644"/>
      <c r="N102" s="1">
        <v>1</v>
      </c>
      <c r="O102" s="101"/>
      <c r="P102" s="101"/>
      <c r="Q102" s="101"/>
      <c r="R102" s="101"/>
      <c r="S102" s="101"/>
      <c r="T102" s="101"/>
      <c r="U102" s="101"/>
      <c r="V102" s="101"/>
      <c r="W102" s="101"/>
      <c r="X102" s="641"/>
      <c r="Y102" s="2" t="s">
        <v>1815</v>
      </c>
    </row>
    <row r="103" spans="1:25" ht="35.1" customHeight="1">
      <c r="A103" s="712">
        <v>52</v>
      </c>
      <c r="B103" s="926" t="s">
        <v>1130</v>
      </c>
      <c r="C103" s="1046" t="s">
        <v>1098</v>
      </c>
      <c r="D103" s="839" t="s">
        <v>1697</v>
      </c>
      <c r="E103" s="27">
        <v>1</v>
      </c>
      <c r="F103" s="493" t="s">
        <v>1131</v>
      </c>
      <c r="G103" s="1060" t="s">
        <v>1711</v>
      </c>
      <c r="H103" s="799"/>
      <c r="J103" s="644">
        <v>321.51</v>
      </c>
      <c r="K103" s="1"/>
      <c r="L103" s="111"/>
      <c r="M103" s="644" t="s">
        <v>204</v>
      </c>
      <c r="N103" s="1"/>
      <c r="O103" s="102"/>
      <c r="P103" s="102"/>
      <c r="Q103" s="102"/>
      <c r="R103" s="102"/>
      <c r="S103" s="102"/>
      <c r="T103" s="102"/>
      <c r="U103" s="102">
        <v>1</v>
      </c>
      <c r="V103" s="101"/>
      <c r="W103" s="101"/>
      <c r="X103" s="639">
        <v>212.65</v>
      </c>
      <c r="Y103" s="2"/>
    </row>
    <row r="104" spans="1:25" ht="35.1" customHeight="1">
      <c r="A104" s="712"/>
      <c r="B104" s="926"/>
      <c r="C104" s="1046"/>
      <c r="D104" s="840"/>
      <c r="E104" s="27">
        <v>2</v>
      </c>
      <c r="F104" s="493" t="s">
        <v>1132</v>
      </c>
      <c r="G104" s="1061"/>
      <c r="H104" s="799"/>
      <c r="J104" s="644"/>
      <c r="K104" s="1"/>
      <c r="L104" s="111"/>
      <c r="M104" s="644"/>
      <c r="N104" s="1"/>
      <c r="O104" s="102"/>
      <c r="P104" s="102"/>
      <c r="Q104" s="102"/>
      <c r="R104" s="102"/>
      <c r="S104" s="102"/>
      <c r="T104" s="102"/>
      <c r="U104" s="102"/>
      <c r="V104" s="102">
        <v>1</v>
      </c>
      <c r="W104" s="101"/>
      <c r="X104" s="640"/>
      <c r="Y104" s="2"/>
    </row>
    <row r="105" spans="1:25" ht="35.1" customHeight="1">
      <c r="A105" s="712"/>
      <c r="B105" s="926"/>
      <c r="C105" s="1046"/>
      <c r="D105" s="841"/>
      <c r="E105" s="27">
        <v>3</v>
      </c>
      <c r="F105" s="493" t="s">
        <v>1133</v>
      </c>
      <c r="G105" s="1062"/>
      <c r="H105" s="799"/>
      <c r="J105" s="644"/>
      <c r="K105" s="1"/>
      <c r="L105" s="111"/>
      <c r="M105" s="644"/>
      <c r="N105" s="1"/>
      <c r="O105" s="102"/>
      <c r="P105" s="102"/>
      <c r="Q105" s="102"/>
      <c r="R105" s="102"/>
      <c r="S105" s="102"/>
      <c r="T105" s="102"/>
      <c r="U105" s="102"/>
      <c r="V105" s="102">
        <v>1</v>
      </c>
      <c r="W105" s="101"/>
      <c r="X105" s="641"/>
      <c r="Y105" s="2"/>
    </row>
    <row r="106" spans="1:25" ht="35.1" customHeight="1">
      <c r="A106" s="267">
        <v>53</v>
      </c>
      <c r="B106" s="461" t="s">
        <v>1134</v>
      </c>
      <c r="C106" s="413" t="s">
        <v>1098</v>
      </c>
      <c r="D106" s="499" t="s">
        <v>1698</v>
      </c>
      <c r="E106" s="27">
        <v>1</v>
      </c>
      <c r="F106" s="493" t="s">
        <v>1135</v>
      </c>
      <c r="G106" s="593" t="s">
        <v>1712</v>
      </c>
      <c r="H106" s="41"/>
      <c r="J106" s="23">
        <v>107.54</v>
      </c>
      <c r="K106" s="1"/>
      <c r="L106" s="111"/>
      <c r="M106" s="23" t="s">
        <v>204</v>
      </c>
      <c r="N106" s="1">
        <v>1</v>
      </c>
      <c r="O106" s="101"/>
      <c r="P106" s="101"/>
      <c r="Q106" s="101"/>
      <c r="R106" s="101"/>
      <c r="S106" s="101"/>
      <c r="T106" s="101"/>
      <c r="U106" s="101"/>
      <c r="V106" s="101"/>
      <c r="W106" s="101"/>
      <c r="X106" s="1"/>
      <c r="Y106" s="2" t="s">
        <v>1816</v>
      </c>
    </row>
    <row r="107" spans="1:25" ht="35.1" customHeight="1">
      <c r="A107" s="269">
        <v>54</v>
      </c>
      <c r="B107" s="468" t="s">
        <v>1136</v>
      </c>
      <c r="C107" s="414" t="s">
        <v>1098</v>
      </c>
      <c r="D107" s="499" t="s">
        <v>1699</v>
      </c>
      <c r="E107" s="37">
        <v>1</v>
      </c>
      <c r="F107" s="496" t="s">
        <v>1137</v>
      </c>
      <c r="G107" s="593" t="s">
        <v>1713</v>
      </c>
      <c r="H107" s="28"/>
      <c r="J107" s="53">
        <v>107.18</v>
      </c>
      <c r="K107" s="38"/>
      <c r="L107" s="113">
        <v>41701</v>
      </c>
      <c r="M107" s="53" t="s">
        <v>204</v>
      </c>
      <c r="N107" s="38"/>
      <c r="O107" s="272"/>
      <c r="P107" s="272"/>
      <c r="Q107" s="272"/>
      <c r="R107" s="272"/>
      <c r="S107" s="272">
        <v>1</v>
      </c>
      <c r="T107" s="124"/>
      <c r="U107" s="124"/>
      <c r="V107" s="124"/>
      <c r="W107" s="124"/>
      <c r="X107" s="604">
        <v>35.42</v>
      </c>
      <c r="Y107" s="85" t="s">
        <v>1767</v>
      </c>
    </row>
    <row r="108" spans="1:25" ht="35.1" customHeight="1">
      <c r="A108" s="287">
        <v>55</v>
      </c>
      <c r="B108" s="574" t="s">
        <v>1878</v>
      </c>
      <c r="C108" s="415" t="s">
        <v>1021</v>
      </c>
      <c r="D108" s="568"/>
      <c r="E108" s="228">
        <v>1</v>
      </c>
      <c r="F108" s="573" t="s">
        <v>1879</v>
      </c>
      <c r="G108" s="593" t="s">
        <v>2223</v>
      </c>
      <c r="H108" s="229"/>
      <c r="J108" s="227">
        <v>119.47</v>
      </c>
      <c r="K108" s="38"/>
      <c r="L108" s="113"/>
      <c r="M108" s="227"/>
      <c r="N108" s="38">
        <v>1</v>
      </c>
      <c r="O108" s="124"/>
      <c r="P108" s="124"/>
      <c r="Q108" s="124"/>
      <c r="R108" s="124"/>
      <c r="S108" s="124"/>
      <c r="T108" s="124"/>
      <c r="U108" s="124"/>
      <c r="V108" s="124"/>
      <c r="W108" s="124"/>
      <c r="X108" s="38"/>
      <c r="Y108" s="85"/>
    </row>
    <row r="109" spans="1:25" ht="35.1" customHeight="1">
      <c r="A109" s="268">
        <v>56</v>
      </c>
      <c r="B109" s="481" t="s">
        <v>2189</v>
      </c>
      <c r="C109" s="94" t="s">
        <v>1021</v>
      </c>
      <c r="D109" s="94" t="s">
        <v>1684</v>
      </c>
      <c r="E109" s="270">
        <v>1</v>
      </c>
      <c r="F109" s="416" t="s">
        <v>2190</v>
      </c>
      <c r="G109" s="587" t="s">
        <v>2191</v>
      </c>
      <c r="H109" s="283">
        <v>115.5</v>
      </c>
      <c r="I109" s="284">
        <v>136.71</v>
      </c>
      <c r="J109" s="328">
        <v>113.23</v>
      </c>
      <c r="K109" s="1028" t="s">
        <v>2221</v>
      </c>
      <c r="L109" s="1028" t="s">
        <v>2222</v>
      </c>
      <c r="M109" s="290"/>
      <c r="N109" s="293">
        <v>1</v>
      </c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1"/>
    </row>
    <row r="110" spans="1:25" ht="35.1" customHeight="1">
      <c r="A110" s="639">
        <v>57</v>
      </c>
      <c r="B110" s="869" t="s">
        <v>2192</v>
      </c>
      <c r="C110" s="1032" t="s">
        <v>1098</v>
      </c>
      <c r="D110" s="1029" t="s">
        <v>1697</v>
      </c>
      <c r="E110" s="270">
        <v>1</v>
      </c>
      <c r="F110" s="416" t="s">
        <v>2193</v>
      </c>
      <c r="G110" s="1030" t="s">
        <v>2194</v>
      </c>
      <c r="H110" s="283">
        <v>115.5</v>
      </c>
      <c r="I110" s="1036">
        <v>256.89999999999998</v>
      </c>
      <c r="J110" s="1044">
        <v>214.08</v>
      </c>
      <c r="K110" s="1028"/>
      <c r="L110" s="1028"/>
      <c r="M110" s="289"/>
      <c r="N110" s="293"/>
      <c r="O110" s="147"/>
      <c r="P110" s="147"/>
      <c r="Q110" s="147"/>
      <c r="R110" s="147"/>
      <c r="S110" s="147"/>
      <c r="T110" s="148">
        <v>1</v>
      </c>
      <c r="U110" s="285"/>
      <c r="V110" s="285"/>
      <c r="W110" s="285"/>
      <c r="X110" s="1022">
        <v>53.27</v>
      </c>
      <c r="Y110" s="1"/>
    </row>
    <row r="111" spans="1:25" ht="35.1" customHeight="1" thickBot="1">
      <c r="A111" s="641"/>
      <c r="B111" s="871"/>
      <c r="C111" s="1033"/>
      <c r="D111" s="1029"/>
      <c r="E111" s="270">
        <v>2</v>
      </c>
      <c r="F111" s="416" t="s">
        <v>2195</v>
      </c>
      <c r="G111" s="1030"/>
      <c r="H111" s="283">
        <v>115.5</v>
      </c>
      <c r="I111" s="1037"/>
      <c r="J111" s="1045"/>
      <c r="K111" s="1028"/>
      <c r="L111" s="1028"/>
      <c r="M111" s="289"/>
      <c r="N111" s="293"/>
      <c r="O111" s="147"/>
      <c r="P111" s="147"/>
      <c r="Q111" s="147"/>
      <c r="R111" s="148">
        <v>1</v>
      </c>
      <c r="S111" s="285"/>
      <c r="T111" s="285"/>
      <c r="U111" s="285"/>
      <c r="V111" s="285"/>
      <c r="W111" s="285"/>
      <c r="X111" s="1005"/>
      <c r="Y111" s="1"/>
    </row>
    <row r="112" spans="1:25" ht="35.1" customHeight="1" thickBot="1">
      <c r="A112" s="268">
        <v>58</v>
      </c>
      <c r="B112" s="481" t="s">
        <v>2196</v>
      </c>
      <c r="C112" s="401" t="s">
        <v>1098</v>
      </c>
      <c r="D112" s="94" t="s">
        <v>1693</v>
      </c>
      <c r="E112" s="270">
        <v>1</v>
      </c>
      <c r="F112" s="416" t="s">
        <v>261</v>
      </c>
      <c r="G112" s="587" t="s">
        <v>2197</v>
      </c>
      <c r="H112" s="283">
        <v>115.5</v>
      </c>
      <c r="I112" s="291">
        <v>128.87</v>
      </c>
      <c r="J112" s="329">
        <v>107.18</v>
      </c>
      <c r="K112" s="1028"/>
      <c r="L112" s="1028"/>
      <c r="M112" s="290"/>
      <c r="N112" s="293"/>
      <c r="O112" s="147"/>
      <c r="P112" s="147"/>
      <c r="Q112" s="147"/>
      <c r="R112" s="147"/>
      <c r="S112" s="148">
        <v>1</v>
      </c>
      <c r="T112" s="285"/>
      <c r="U112" s="285"/>
      <c r="V112" s="285"/>
      <c r="W112" s="285"/>
      <c r="X112" s="1082">
        <v>36.130000000000003</v>
      </c>
      <c r="Y112" s="288"/>
    </row>
    <row r="113" spans="1:25" ht="35.1" customHeight="1" thickBot="1">
      <c r="A113" s="268">
        <v>59</v>
      </c>
      <c r="B113" s="481" t="s">
        <v>2198</v>
      </c>
      <c r="C113" s="401" t="s">
        <v>1098</v>
      </c>
      <c r="D113" s="94" t="s">
        <v>1260</v>
      </c>
      <c r="E113" s="270">
        <v>1</v>
      </c>
      <c r="F113" s="416" t="s">
        <v>2199</v>
      </c>
      <c r="G113" s="587" t="s">
        <v>2200</v>
      </c>
      <c r="H113" s="283">
        <v>115.5</v>
      </c>
      <c r="I113" s="291">
        <v>129.61000000000001</v>
      </c>
      <c r="J113" s="329">
        <v>106.94</v>
      </c>
      <c r="K113" s="1028"/>
      <c r="L113" s="1028"/>
      <c r="M113" s="290"/>
      <c r="N113" s="293">
        <v>1</v>
      </c>
      <c r="O113" s="285"/>
      <c r="P113" s="286"/>
      <c r="Q113" s="285"/>
      <c r="R113" s="285"/>
      <c r="S113" s="285"/>
      <c r="T113" s="285"/>
      <c r="U113" s="285"/>
      <c r="V113" s="285"/>
      <c r="W113" s="285"/>
      <c r="X113" s="1082">
        <v>21.5</v>
      </c>
      <c r="Y113" s="288"/>
    </row>
    <row r="114" spans="1:25" ht="35.1" customHeight="1">
      <c r="A114" s="639">
        <v>60</v>
      </c>
      <c r="B114" s="869" t="s">
        <v>2201</v>
      </c>
      <c r="C114" s="1032" t="s">
        <v>1098</v>
      </c>
      <c r="D114" s="1029" t="s">
        <v>2202</v>
      </c>
      <c r="E114" s="270">
        <v>1</v>
      </c>
      <c r="F114" s="416" t="s">
        <v>2203</v>
      </c>
      <c r="G114" s="1031" t="s">
        <v>1748</v>
      </c>
      <c r="H114" s="283">
        <v>115.5</v>
      </c>
      <c r="I114" s="1039">
        <v>386.97</v>
      </c>
      <c r="J114" s="1023">
        <v>322.62</v>
      </c>
      <c r="K114" s="1028"/>
      <c r="L114" s="1028"/>
      <c r="M114" s="290"/>
      <c r="N114" s="293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1"/>
    </row>
    <row r="115" spans="1:25" ht="35.1" customHeight="1">
      <c r="A115" s="640"/>
      <c r="B115" s="870"/>
      <c r="C115" s="1038"/>
      <c r="D115" s="1029"/>
      <c r="E115" s="270">
        <v>2</v>
      </c>
      <c r="F115" s="416" t="s">
        <v>2204</v>
      </c>
      <c r="G115" s="1031"/>
      <c r="H115" s="283">
        <v>115.5</v>
      </c>
      <c r="I115" s="1040"/>
      <c r="J115" s="1024"/>
      <c r="K115" s="1028"/>
      <c r="L115" s="1028"/>
      <c r="M115" s="290"/>
      <c r="N115" s="293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1"/>
    </row>
    <row r="116" spans="1:25" ht="35.1" customHeight="1" thickBot="1">
      <c r="A116" s="641"/>
      <c r="B116" s="871"/>
      <c r="C116" s="1033"/>
      <c r="D116" s="1029"/>
      <c r="E116" s="270">
        <v>3</v>
      </c>
      <c r="F116" s="416" t="s">
        <v>2205</v>
      </c>
      <c r="G116" s="1031"/>
      <c r="H116" s="283">
        <v>115.5</v>
      </c>
      <c r="I116" s="1041"/>
      <c r="J116" s="1025"/>
      <c r="K116" s="1028"/>
      <c r="L116" s="1028"/>
      <c r="M116" s="290"/>
      <c r="N116" s="293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1"/>
    </row>
    <row r="117" spans="1:25" ht="35.1" customHeight="1" thickBot="1">
      <c r="A117" s="268">
        <v>61</v>
      </c>
      <c r="B117" s="481" t="s">
        <v>2206</v>
      </c>
      <c r="C117" s="401" t="s">
        <v>1098</v>
      </c>
      <c r="D117" s="492" t="s">
        <v>2207</v>
      </c>
      <c r="E117" s="270">
        <v>1</v>
      </c>
      <c r="F117" s="416" t="s">
        <v>2208</v>
      </c>
      <c r="G117" s="594" t="s">
        <v>1748</v>
      </c>
      <c r="H117" s="283">
        <v>115.5</v>
      </c>
      <c r="I117" s="291">
        <v>128.77000000000001</v>
      </c>
      <c r="J117" s="329">
        <v>107.2</v>
      </c>
      <c r="K117" s="1028"/>
      <c r="L117" s="1028"/>
      <c r="M117" s="290"/>
      <c r="N117" s="293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1"/>
    </row>
    <row r="118" spans="1:25" ht="35.1" customHeight="1">
      <c r="A118" s="268">
        <v>62</v>
      </c>
      <c r="B118" s="575" t="s">
        <v>2209</v>
      </c>
      <c r="C118" s="492" t="s">
        <v>1006</v>
      </c>
      <c r="D118" s="94" t="s">
        <v>2210</v>
      </c>
      <c r="E118" s="270">
        <v>1</v>
      </c>
      <c r="F118" s="416" t="s">
        <v>2211</v>
      </c>
      <c r="G118" s="570" t="s">
        <v>2475</v>
      </c>
      <c r="H118" s="283">
        <v>115.5</v>
      </c>
      <c r="I118" s="292">
        <v>115.5</v>
      </c>
      <c r="J118" s="328">
        <v>111.08</v>
      </c>
      <c r="K118" s="1028"/>
      <c r="L118" s="1028"/>
      <c r="M118" s="290"/>
      <c r="N118" s="293">
        <v>1</v>
      </c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1"/>
    </row>
    <row r="119" spans="1:25" ht="35.1" customHeight="1">
      <c r="A119" s="639">
        <v>63</v>
      </c>
      <c r="B119" s="1042" t="s">
        <v>2212</v>
      </c>
      <c r="C119" s="850" t="s">
        <v>1006</v>
      </c>
      <c r="D119" s="1032" t="s">
        <v>1669</v>
      </c>
      <c r="E119" s="270">
        <v>1</v>
      </c>
      <c r="F119" s="197" t="s">
        <v>2213</v>
      </c>
      <c r="G119" s="1034" t="s">
        <v>2224</v>
      </c>
      <c r="H119" s="283">
        <v>115.5</v>
      </c>
      <c r="I119" s="283">
        <v>115.5</v>
      </c>
      <c r="J119" s="1026">
        <v>219.1</v>
      </c>
      <c r="K119" s="1028"/>
      <c r="L119" s="1028"/>
      <c r="M119" s="290"/>
      <c r="N119" s="293"/>
      <c r="O119" s="148"/>
      <c r="P119" s="148"/>
      <c r="Q119" s="148"/>
      <c r="R119" s="148">
        <v>1</v>
      </c>
      <c r="S119" s="285"/>
      <c r="T119" s="285"/>
      <c r="U119" s="285"/>
      <c r="V119" s="285"/>
      <c r="W119" s="285"/>
      <c r="X119" s="1083">
        <v>23.69</v>
      </c>
      <c r="Y119" s="288"/>
    </row>
    <row r="120" spans="1:25" ht="35.1" customHeight="1">
      <c r="A120" s="641"/>
      <c r="B120" s="1043"/>
      <c r="C120" s="851"/>
      <c r="D120" s="1033"/>
      <c r="E120" s="270">
        <v>2</v>
      </c>
      <c r="F120" s="416" t="s">
        <v>2214</v>
      </c>
      <c r="G120" s="1035"/>
      <c r="H120" s="283">
        <v>115.5</v>
      </c>
      <c r="I120" s="283">
        <v>115.5</v>
      </c>
      <c r="J120" s="1027"/>
      <c r="K120" s="1028"/>
      <c r="L120" s="1028"/>
      <c r="M120" s="290"/>
      <c r="N120" s="293"/>
      <c r="O120" s="147"/>
      <c r="P120" s="148">
        <v>1</v>
      </c>
      <c r="Q120" s="285"/>
      <c r="R120" s="285"/>
      <c r="S120" s="285"/>
      <c r="T120" s="285"/>
      <c r="U120" s="285"/>
      <c r="V120" s="285"/>
      <c r="W120" s="285"/>
      <c r="X120" s="1084"/>
      <c r="Y120" s="1"/>
    </row>
    <row r="121" spans="1:25" ht="35.1" customHeight="1">
      <c r="A121" s="268">
        <v>64</v>
      </c>
      <c r="B121" s="481" t="s">
        <v>2215</v>
      </c>
      <c r="C121" s="94" t="s">
        <v>1006</v>
      </c>
      <c r="D121" s="94" t="s">
        <v>2216</v>
      </c>
      <c r="E121" s="270">
        <v>1</v>
      </c>
      <c r="F121" s="416" t="s">
        <v>2217</v>
      </c>
      <c r="G121" s="571" t="s">
        <v>2225</v>
      </c>
      <c r="H121" s="283">
        <v>115.5</v>
      </c>
      <c r="I121" s="283">
        <v>115.5</v>
      </c>
      <c r="J121" s="328">
        <v>111.06</v>
      </c>
      <c r="K121" s="1028"/>
      <c r="L121" s="1028"/>
      <c r="M121" s="290"/>
      <c r="N121" s="293"/>
      <c r="O121" s="147"/>
      <c r="P121" s="148">
        <v>1</v>
      </c>
      <c r="Q121" s="285"/>
      <c r="R121" s="285"/>
      <c r="S121" s="285"/>
      <c r="T121" s="285"/>
      <c r="U121" s="285"/>
      <c r="V121" s="285"/>
      <c r="W121" s="285"/>
      <c r="X121" s="285"/>
      <c r="Y121" s="1"/>
    </row>
    <row r="122" spans="1:25" ht="35.1" customHeight="1">
      <c r="A122" s="268">
        <v>65</v>
      </c>
      <c r="B122" s="481" t="s">
        <v>2218</v>
      </c>
      <c r="C122" s="94" t="s">
        <v>1006</v>
      </c>
      <c r="D122" s="94" t="s">
        <v>2219</v>
      </c>
      <c r="E122" s="270">
        <v>1</v>
      </c>
      <c r="F122" s="416" t="s">
        <v>2220</v>
      </c>
      <c r="G122" s="571" t="s">
        <v>2226</v>
      </c>
      <c r="H122" s="283">
        <v>115.5</v>
      </c>
      <c r="I122" s="283">
        <v>115.5</v>
      </c>
      <c r="J122" s="328">
        <v>111.08</v>
      </c>
      <c r="K122" s="1028"/>
      <c r="L122" s="1028"/>
      <c r="M122" s="290"/>
      <c r="N122" s="293"/>
      <c r="O122" s="147"/>
      <c r="P122" s="148">
        <v>1</v>
      </c>
      <c r="Q122" s="285"/>
      <c r="R122" s="285"/>
      <c r="S122" s="285"/>
      <c r="T122" s="285"/>
      <c r="U122" s="285"/>
      <c r="V122" s="285"/>
      <c r="W122" s="285"/>
      <c r="X122" s="285"/>
      <c r="Y122" s="2"/>
    </row>
    <row r="123" spans="1:25" ht="15" customHeight="1">
      <c r="A123" s="1"/>
      <c r="B123" s="68" t="s">
        <v>206</v>
      </c>
      <c r="C123" s="68"/>
      <c r="D123" s="86"/>
      <c r="E123" s="40">
        <f>E8+E14+E18+E19+E22+E25+E30+E33+E36+E41+E42+E46+E50+E51+E54+E58+E64+E67+E68+E69+E76+E80+E83+E84+E85+E86+E88+E90+E91+E93+E94+E98+E102+E105+E106+E107+E108+E109+E111+E112+E113+E116+E117+E118+E120+E121+E122+E9+E10+E11+E12+E13+E15+E16+E17+E59+E60+E61+E62+E63+E65+E66+E95+E96+E97</f>
        <v>115</v>
      </c>
      <c r="F123" s="1"/>
      <c r="G123" s="251"/>
      <c r="H123" s="1"/>
      <c r="I123" s="1"/>
      <c r="J123" s="21">
        <f>SUM(J8:J107)</f>
        <v>11094.84</v>
      </c>
      <c r="K123" s="4"/>
      <c r="L123" s="111"/>
      <c r="M123" s="1"/>
      <c r="N123" s="21">
        <f>SUM(N8:N122)</f>
        <v>26</v>
      </c>
      <c r="O123" s="68">
        <f t="shared" ref="O123:X123" si="0">SUM(O8:O122)</f>
        <v>3</v>
      </c>
      <c r="P123" s="68">
        <f t="shared" si="0"/>
        <v>4</v>
      </c>
      <c r="Q123" s="68">
        <f t="shared" si="0"/>
        <v>4</v>
      </c>
      <c r="R123" s="68">
        <f t="shared" si="0"/>
        <v>2</v>
      </c>
      <c r="S123" s="68">
        <f t="shared" si="0"/>
        <v>9</v>
      </c>
      <c r="T123" s="68">
        <f t="shared" si="0"/>
        <v>5</v>
      </c>
      <c r="U123" s="68">
        <f t="shared" si="0"/>
        <v>5</v>
      </c>
      <c r="V123" s="68">
        <f t="shared" si="0"/>
        <v>3</v>
      </c>
      <c r="W123" s="68">
        <f t="shared" si="0"/>
        <v>0</v>
      </c>
      <c r="X123" s="68">
        <f t="shared" si="0"/>
        <v>1316.4</v>
      </c>
      <c r="Y123" s="2"/>
    </row>
  </sheetData>
  <mergeCells count="236">
    <mergeCell ref="X119:X120"/>
    <mergeCell ref="X34:X36"/>
    <mergeCell ref="X52:X54"/>
    <mergeCell ref="X81:X83"/>
    <mergeCell ref="X89:X90"/>
    <mergeCell ref="X99:X102"/>
    <mergeCell ref="X103:X105"/>
    <mergeCell ref="J103:J105"/>
    <mergeCell ref="M103:M105"/>
    <mergeCell ref="A103:A105"/>
    <mergeCell ref="B103:B105"/>
    <mergeCell ref="C103:C105"/>
    <mergeCell ref="H103:H105"/>
    <mergeCell ref="J95:J98"/>
    <mergeCell ref="M95:M98"/>
    <mergeCell ref="A99:A102"/>
    <mergeCell ref="B99:B102"/>
    <mergeCell ref="C99:C102"/>
    <mergeCell ref="H99:H102"/>
    <mergeCell ref="J99:J102"/>
    <mergeCell ref="M99:M102"/>
    <mergeCell ref="C95:C98"/>
    <mergeCell ref="H95:H98"/>
    <mergeCell ref="D95:D98"/>
    <mergeCell ref="D99:D102"/>
    <mergeCell ref="D103:D105"/>
    <mergeCell ref="G103:G105"/>
    <mergeCell ref="G99:G102"/>
    <mergeCell ref="M89:M90"/>
    <mergeCell ref="A92:A93"/>
    <mergeCell ref="B92:B93"/>
    <mergeCell ref="C92:C93"/>
    <mergeCell ref="H92:H93"/>
    <mergeCell ref="J92:J93"/>
    <mergeCell ref="M92:M93"/>
    <mergeCell ref="A89:A90"/>
    <mergeCell ref="B89:B90"/>
    <mergeCell ref="C89:C90"/>
    <mergeCell ref="H89:H90"/>
    <mergeCell ref="D89:D90"/>
    <mergeCell ref="D92:D93"/>
    <mergeCell ref="G89:G90"/>
    <mergeCell ref="L89:L90"/>
    <mergeCell ref="G92:G93"/>
    <mergeCell ref="L99:L102"/>
    <mergeCell ref="J89:J90"/>
    <mergeCell ref="M81:M83"/>
    <mergeCell ref="A87:A88"/>
    <mergeCell ref="B87:B88"/>
    <mergeCell ref="C87:C88"/>
    <mergeCell ref="H87:H88"/>
    <mergeCell ref="J87:J88"/>
    <mergeCell ref="M87:M88"/>
    <mergeCell ref="A81:A83"/>
    <mergeCell ref="B81:B83"/>
    <mergeCell ref="C81:C83"/>
    <mergeCell ref="H81:H83"/>
    <mergeCell ref="D81:D83"/>
    <mergeCell ref="D87:D88"/>
    <mergeCell ref="G81:G83"/>
    <mergeCell ref="L81:L83"/>
    <mergeCell ref="G87:G88"/>
    <mergeCell ref="J81:J83"/>
    <mergeCell ref="M70:M76"/>
    <mergeCell ref="A77:A80"/>
    <mergeCell ref="B77:B80"/>
    <mergeCell ref="C77:C80"/>
    <mergeCell ref="H77:H80"/>
    <mergeCell ref="J77:J80"/>
    <mergeCell ref="M77:M80"/>
    <mergeCell ref="A70:A76"/>
    <mergeCell ref="B70:B76"/>
    <mergeCell ref="C70:C76"/>
    <mergeCell ref="H70:H76"/>
    <mergeCell ref="D70:D76"/>
    <mergeCell ref="D77:D80"/>
    <mergeCell ref="G70:G76"/>
    <mergeCell ref="G77:G80"/>
    <mergeCell ref="J70:J76"/>
    <mergeCell ref="M59:M64"/>
    <mergeCell ref="C65:C67"/>
    <mergeCell ref="H65:H67"/>
    <mergeCell ref="J65:J67"/>
    <mergeCell ref="M65:M67"/>
    <mergeCell ref="C59:C64"/>
    <mergeCell ref="H59:H64"/>
    <mergeCell ref="D59:D64"/>
    <mergeCell ref="D65:D67"/>
    <mergeCell ref="J59:J64"/>
    <mergeCell ref="M52:M54"/>
    <mergeCell ref="A55:A58"/>
    <mergeCell ref="B55:B58"/>
    <mergeCell ref="C55:C58"/>
    <mergeCell ref="H55:H58"/>
    <mergeCell ref="J55:J58"/>
    <mergeCell ref="M55:M58"/>
    <mergeCell ref="A52:A54"/>
    <mergeCell ref="B52:B54"/>
    <mergeCell ref="C52:C54"/>
    <mergeCell ref="H52:H54"/>
    <mergeCell ref="D52:D54"/>
    <mergeCell ref="D55:D58"/>
    <mergeCell ref="G52:G54"/>
    <mergeCell ref="L52:L54"/>
    <mergeCell ref="G55:G58"/>
    <mergeCell ref="J52:J54"/>
    <mergeCell ref="M43:M46"/>
    <mergeCell ref="A47:A50"/>
    <mergeCell ref="B47:B50"/>
    <mergeCell ref="C47:C50"/>
    <mergeCell ref="H47:H50"/>
    <mergeCell ref="J47:J50"/>
    <mergeCell ref="M47:M50"/>
    <mergeCell ref="A43:A46"/>
    <mergeCell ref="B43:B46"/>
    <mergeCell ref="C43:C46"/>
    <mergeCell ref="H43:H46"/>
    <mergeCell ref="D43:D46"/>
    <mergeCell ref="D47:D50"/>
    <mergeCell ref="G43:G46"/>
    <mergeCell ref="G47:G50"/>
    <mergeCell ref="J43:J46"/>
    <mergeCell ref="M34:M36"/>
    <mergeCell ref="A37:A41"/>
    <mergeCell ref="B37:B41"/>
    <mergeCell ref="C37:C41"/>
    <mergeCell ref="H37:H41"/>
    <mergeCell ref="J37:J41"/>
    <mergeCell ref="M37:M41"/>
    <mergeCell ref="A34:A36"/>
    <mergeCell ref="B34:B36"/>
    <mergeCell ref="C34:C36"/>
    <mergeCell ref="H34:H36"/>
    <mergeCell ref="G34:G36"/>
    <mergeCell ref="D34:D36"/>
    <mergeCell ref="D37:D41"/>
    <mergeCell ref="G37:G41"/>
    <mergeCell ref="L34:L36"/>
    <mergeCell ref="J34:J36"/>
    <mergeCell ref="M26:M30"/>
    <mergeCell ref="A31:A33"/>
    <mergeCell ref="B31:B33"/>
    <mergeCell ref="C31:C33"/>
    <mergeCell ref="H31:H33"/>
    <mergeCell ref="J31:J33"/>
    <mergeCell ref="M31:M33"/>
    <mergeCell ref="A26:A30"/>
    <mergeCell ref="B26:B30"/>
    <mergeCell ref="C26:C30"/>
    <mergeCell ref="H26:H30"/>
    <mergeCell ref="D26:D30"/>
    <mergeCell ref="D31:D33"/>
    <mergeCell ref="G26:G30"/>
    <mergeCell ref="G31:G33"/>
    <mergeCell ref="J26:J30"/>
    <mergeCell ref="A23:A25"/>
    <mergeCell ref="B23:B25"/>
    <mergeCell ref="C23:C25"/>
    <mergeCell ref="H23:H25"/>
    <mergeCell ref="J23:J25"/>
    <mergeCell ref="M23:M25"/>
    <mergeCell ref="A20:A22"/>
    <mergeCell ref="B20:B22"/>
    <mergeCell ref="C20:C22"/>
    <mergeCell ref="H20:H22"/>
    <mergeCell ref="D20:D22"/>
    <mergeCell ref="D23:D25"/>
    <mergeCell ref="G23:G25"/>
    <mergeCell ref="A1:Y1"/>
    <mergeCell ref="A2:Y2"/>
    <mergeCell ref="A4:Y4"/>
    <mergeCell ref="C9:C14"/>
    <mergeCell ref="H9:H14"/>
    <mergeCell ref="J9:J14"/>
    <mergeCell ref="M9:M14"/>
    <mergeCell ref="X5:X7"/>
    <mergeCell ref="Y5:Y7"/>
    <mergeCell ref="O6:O7"/>
    <mergeCell ref="P6:P7"/>
    <mergeCell ref="Q6:Q7"/>
    <mergeCell ref="R6:S6"/>
    <mergeCell ref="T6:U6"/>
    <mergeCell ref="V6:V7"/>
    <mergeCell ref="D9:D14"/>
    <mergeCell ref="W6:W7"/>
    <mergeCell ref="D5:D7"/>
    <mergeCell ref="G5:G7"/>
    <mergeCell ref="L9:L14"/>
    <mergeCell ref="H5:H7"/>
    <mergeCell ref="N6:N7"/>
    <mergeCell ref="X3:Y3"/>
    <mergeCell ref="A5:A7"/>
    <mergeCell ref="N5:W5"/>
    <mergeCell ref="C15:C18"/>
    <mergeCell ref="H15:H18"/>
    <mergeCell ref="J15:J18"/>
    <mergeCell ref="M15:M18"/>
    <mergeCell ref="A3:W3"/>
    <mergeCell ref="D15:D18"/>
    <mergeCell ref="L15:L18"/>
    <mergeCell ref="G20:G22"/>
    <mergeCell ref="J20:J22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M20:M22"/>
    <mergeCell ref="X23:X25"/>
    <mergeCell ref="X110:X111"/>
    <mergeCell ref="A110:A111"/>
    <mergeCell ref="A114:A116"/>
    <mergeCell ref="A119:A120"/>
    <mergeCell ref="J114:J116"/>
    <mergeCell ref="J119:J120"/>
    <mergeCell ref="K109:K122"/>
    <mergeCell ref="L109:L122"/>
    <mergeCell ref="D110:D111"/>
    <mergeCell ref="G110:G111"/>
    <mergeCell ref="D114:D116"/>
    <mergeCell ref="G114:G116"/>
    <mergeCell ref="D119:D120"/>
    <mergeCell ref="G119:G120"/>
    <mergeCell ref="B110:B111"/>
    <mergeCell ref="C110:C111"/>
    <mergeCell ref="I110:I111"/>
    <mergeCell ref="B114:B116"/>
    <mergeCell ref="C114:C116"/>
    <mergeCell ref="I114:I116"/>
    <mergeCell ref="B119:B120"/>
    <mergeCell ref="C119:C120"/>
    <mergeCell ref="J110:J111"/>
  </mergeCells>
  <pageMargins left="0.5" right="0.05" top="0.5" bottom="0.5" header="0.13" footer="0.13"/>
  <pageSetup paperSize="9" scale="73" orientation="landscape" r:id="rId1"/>
  <rowBreaks count="5" manualBreakCount="5">
    <brk id="22" max="24" man="1"/>
    <brk id="36" max="24" man="1"/>
    <brk id="69" max="24" man="1"/>
    <brk id="86" max="24" man="1"/>
    <brk id="102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82"/>
  <sheetViews>
    <sheetView showGridLines="0" view="pageBreakPreview" zoomScale="80" zoomScaleSheetLayoutView="80" workbookViewId="0">
      <pane xSplit="4" ySplit="7" topLeftCell="E71" activePane="bottomRight" state="frozen"/>
      <selection pane="topRight" activeCell="E1" sqref="E1"/>
      <selection pane="bottomLeft" activeCell="A8" sqref="A8"/>
      <selection pane="bottomRight" activeCell="X73" sqref="X73:X74"/>
    </sheetView>
  </sheetViews>
  <sheetFormatPr defaultRowHeight="15"/>
  <cols>
    <col min="1" max="1" width="3.5703125" style="11" customWidth="1"/>
    <col min="2" max="2" width="11.7109375" customWidth="1"/>
    <col min="3" max="3" width="9.42578125" customWidth="1"/>
    <col min="4" max="4" width="12" style="5" customWidth="1"/>
    <col min="5" max="5" width="3.85546875" customWidth="1"/>
    <col min="6" max="6" width="29.42578125" customWidth="1"/>
    <col min="7" max="7" width="23.85546875" style="11" customWidth="1"/>
    <col min="8" max="8" width="10.140625" hidden="1" customWidth="1"/>
    <col min="9" max="9" width="2.140625" hidden="1" customWidth="1"/>
    <col min="10" max="10" width="9.5703125" style="11" customWidth="1"/>
    <col min="11" max="11" width="12.5703125" hidden="1" customWidth="1"/>
    <col min="12" max="12" width="6.28515625" hidden="1" customWidth="1"/>
    <col min="13" max="13" width="10.7109375" customWidth="1"/>
    <col min="14" max="14" width="3.7109375" style="133" hidden="1" customWidth="1"/>
    <col min="15" max="23" width="4.7109375" customWidth="1"/>
    <col min="25" max="25" width="14.5703125" customWidth="1"/>
  </cols>
  <sheetData>
    <row r="1" spans="1:25">
      <c r="A1" s="794" t="s">
        <v>18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</row>
    <row r="2" spans="1:25" ht="20.25" customHeight="1">
      <c r="A2" s="935" t="str">
        <f>'Patna (West)'!A2</f>
        <v>Progress Report for the construction of SSS ( Sanc. Year 2012 - 13 )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</row>
    <row r="3" spans="1:25" ht="20.100000000000001" customHeight="1">
      <c r="A3" s="1076" t="s">
        <v>49</v>
      </c>
      <c r="B3" s="1076"/>
      <c r="C3" s="1076"/>
      <c r="D3" s="1076"/>
      <c r="E3" s="1076"/>
      <c r="F3" s="1076"/>
      <c r="G3" s="1076"/>
      <c r="H3" s="1076"/>
      <c r="I3" s="1076"/>
      <c r="J3" s="1076"/>
      <c r="K3" s="1076"/>
      <c r="L3" s="1076"/>
      <c r="M3" s="1076"/>
      <c r="N3" s="1076"/>
      <c r="O3" s="1076"/>
      <c r="P3" s="1076"/>
      <c r="Q3" s="1076"/>
      <c r="R3" s="1076"/>
      <c r="S3" s="1076"/>
      <c r="T3" s="1076"/>
      <c r="U3" s="1076"/>
      <c r="V3" s="1076"/>
      <c r="W3" s="947" t="str">
        <f>Summary!V3</f>
        <v>Date:-28.02.2015</v>
      </c>
      <c r="X3" s="819"/>
      <c r="Y3" s="791"/>
    </row>
    <row r="4" spans="1:25" ht="26.25" customHeight="1">
      <c r="A4" s="981" t="s">
        <v>1877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1"/>
    </row>
    <row r="5" spans="1:25" ht="18" customHeight="1">
      <c r="A5" s="615" t="s">
        <v>0</v>
      </c>
      <c r="B5" s="615" t="s">
        <v>1</v>
      </c>
      <c r="C5" s="616" t="s">
        <v>2</v>
      </c>
      <c r="D5" s="685" t="s">
        <v>3</v>
      </c>
      <c r="E5" s="615" t="s">
        <v>0</v>
      </c>
      <c r="F5" s="616" t="s">
        <v>4</v>
      </c>
      <c r="G5" s="610" t="s">
        <v>5</v>
      </c>
      <c r="H5" s="610" t="s">
        <v>209</v>
      </c>
      <c r="I5" s="615" t="s">
        <v>207</v>
      </c>
      <c r="J5" s="610" t="s">
        <v>208</v>
      </c>
      <c r="K5" s="610" t="s">
        <v>31</v>
      </c>
      <c r="L5" s="615" t="s">
        <v>19</v>
      </c>
      <c r="M5" s="610" t="s">
        <v>32</v>
      </c>
      <c r="N5" s="670" t="s">
        <v>15</v>
      </c>
      <c r="O5" s="670"/>
      <c r="P5" s="670"/>
      <c r="Q5" s="670"/>
      <c r="R5" s="670"/>
      <c r="S5" s="670"/>
      <c r="T5" s="670"/>
      <c r="U5" s="670"/>
      <c r="V5" s="670"/>
      <c r="W5" s="670"/>
      <c r="X5" s="610" t="s">
        <v>20</v>
      </c>
      <c r="Y5" s="623" t="s">
        <v>13</v>
      </c>
    </row>
    <row r="6" spans="1:25" ht="29.25" customHeight="1">
      <c r="A6" s="615"/>
      <c r="B6" s="615"/>
      <c r="C6" s="616"/>
      <c r="D6" s="685"/>
      <c r="E6" s="615"/>
      <c r="F6" s="616"/>
      <c r="G6" s="669"/>
      <c r="H6" s="669"/>
      <c r="I6" s="615"/>
      <c r="J6" s="669"/>
      <c r="K6" s="669"/>
      <c r="L6" s="615"/>
      <c r="M6" s="669"/>
      <c r="N6" s="1078" t="s">
        <v>6</v>
      </c>
      <c r="O6" s="670" t="s">
        <v>2463</v>
      </c>
      <c r="P6" s="615" t="s">
        <v>9</v>
      </c>
      <c r="Q6" s="615" t="s">
        <v>8</v>
      </c>
      <c r="R6" s="615" t="s">
        <v>16</v>
      </c>
      <c r="S6" s="615"/>
      <c r="T6" s="615" t="s">
        <v>17</v>
      </c>
      <c r="U6" s="615"/>
      <c r="V6" s="615" t="s">
        <v>12</v>
      </c>
      <c r="W6" s="615" t="s">
        <v>7</v>
      </c>
      <c r="X6" s="669"/>
      <c r="Y6" s="624"/>
    </row>
    <row r="7" spans="1:25" ht="30" customHeight="1">
      <c r="A7" s="615"/>
      <c r="B7" s="615"/>
      <c r="C7" s="616"/>
      <c r="D7" s="685"/>
      <c r="E7" s="615"/>
      <c r="F7" s="616"/>
      <c r="G7" s="611"/>
      <c r="H7" s="611"/>
      <c r="I7" s="615"/>
      <c r="J7" s="611"/>
      <c r="K7" s="611"/>
      <c r="L7" s="615"/>
      <c r="M7" s="611"/>
      <c r="N7" s="1078"/>
      <c r="O7" s="670"/>
      <c r="P7" s="615"/>
      <c r="Q7" s="615"/>
      <c r="R7" s="353" t="s">
        <v>10</v>
      </c>
      <c r="S7" s="353" t="s">
        <v>11</v>
      </c>
      <c r="T7" s="353" t="s">
        <v>10</v>
      </c>
      <c r="U7" s="353" t="s">
        <v>11</v>
      </c>
      <c r="V7" s="615"/>
      <c r="W7" s="615"/>
      <c r="X7" s="611"/>
      <c r="Y7" s="625"/>
    </row>
    <row r="8" spans="1:25" ht="35.1" customHeight="1">
      <c r="A8" s="712">
        <v>1</v>
      </c>
      <c r="B8" s="889" t="s">
        <v>1138</v>
      </c>
      <c r="C8" s="1046" t="s">
        <v>1139</v>
      </c>
      <c r="D8" s="1079" t="s">
        <v>1714</v>
      </c>
      <c r="E8" s="350">
        <v>1</v>
      </c>
      <c r="F8" s="576" t="s">
        <v>1140</v>
      </c>
      <c r="G8" s="742" t="s">
        <v>1790</v>
      </c>
      <c r="H8" s="1077"/>
      <c r="J8" s="928">
        <v>213.66</v>
      </c>
      <c r="K8" s="1"/>
      <c r="L8" s="1"/>
      <c r="M8" s="644" t="s">
        <v>204</v>
      </c>
      <c r="N8" s="131"/>
      <c r="O8" s="102"/>
      <c r="P8" s="102"/>
      <c r="Q8" s="102"/>
      <c r="R8" s="102"/>
      <c r="S8" s="102">
        <v>1</v>
      </c>
      <c r="T8" s="101"/>
      <c r="U8" s="101"/>
      <c r="V8" s="101"/>
      <c r="W8" s="101"/>
      <c r="X8" s="639">
        <v>59.65</v>
      </c>
      <c r="Y8" s="1"/>
    </row>
    <row r="9" spans="1:25" ht="35.1" customHeight="1">
      <c r="A9" s="712"/>
      <c r="B9" s="889"/>
      <c r="C9" s="1046"/>
      <c r="D9" s="1080"/>
      <c r="E9" s="350">
        <v>2</v>
      </c>
      <c r="F9" s="576" t="s">
        <v>1141</v>
      </c>
      <c r="G9" s="744"/>
      <c r="H9" s="799"/>
      <c r="J9" s="644"/>
      <c r="K9" s="1"/>
      <c r="L9" s="1"/>
      <c r="M9" s="644"/>
      <c r="N9" s="131"/>
      <c r="O9" s="102"/>
      <c r="P9" s="102"/>
      <c r="Q9" s="102"/>
      <c r="R9" s="102">
        <v>1</v>
      </c>
      <c r="S9" s="101"/>
      <c r="T9" s="101"/>
      <c r="U9" s="101"/>
      <c r="V9" s="101"/>
      <c r="W9" s="101"/>
      <c r="X9" s="641"/>
      <c r="Y9" s="1"/>
    </row>
    <row r="10" spans="1:25" ht="35.1" customHeight="1">
      <c r="A10" s="712">
        <v>2</v>
      </c>
      <c r="B10" s="889" t="s">
        <v>1142</v>
      </c>
      <c r="C10" s="1046" t="s">
        <v>1139</v>
      </c>
      <c r="D10" s="1079" t="s">
        <v>1715</v>
      </c>
      <c r="E10" s="350">
        <v>1</v>
      </c>
      <c r="F10" s="576" t="s">
        <v>1143</v>
      </c>
      <c r="G10" s="742" t="s">
        <v>1789</v>
      </c>
      <c r="H10" s="799"/>
      <c r="J10" s="644">
        <v>536.83000000000004</v>
      </c>
      <c r="K10" s="1"/>
      <c r="L10" s="1"/>
      <c r="M10" s="644" t="s">
        <v>204</v>
      </c>
      <c r="N10" s="131"/>
      <c r="O10" s="102"/>
      <c r="P10" s="102"/>
      <c r="Q10" s="102"/>
      <c r="R10" s="102"/>
      <c r="S10" s="102">
        <v>1</v>
      </c>
      <c r="T10" s="109"/>
      <c r="U10" s="109"/>
      <c r="V10" s="101"/>
      <c r="W10" s="101"/>
      <c r="X10" s="639">
        <v>118.57</v>
      </c>
      <c r="Y10" s="1"/>
    </row>
    <row r="11" spans="1:25" ht="35.1" customHeight="1">
      <c r="A11" s="712"/>
      <c r="B11" s="889"/>
      <c r="C11" s="1046"/>
      <c r="D11" s="1081"/>
      <c r="E11" s="350">
        <v>2</v>
      </c>
      <c r="F11" s="576" t="s">
        <v>1144</v>
      </c>
      <c r="G11" s="743"/>
      <c r="H11" s="799"/>
      <c r="J11" s="644"/>
      <c r="K11" s="1"/>
      <c r="L11" s="1"/>
      <c r="M11" s="644"/>
      <c r="N11" s="131"/>
      <c r="O11" s="102"/>
      <c r="P11" s="102"/>
      <c r="Q11" s="102"/>
      <c r="R11" s="102"/>
      <c r="S11" s="102">
        <v>1</v>
      </c>
      <c r="T11" s="101"/>
      <c r="U11" s="101"/>
      <c r="V11" s="101"/>
      <c r="W11" s="101"/>
      <c r="X11" s="640"/>
      <c r="Y11" s="1"/>
    </row>
    <row r="12" spans="1:25" ht="35.1" customHeight="1">
      <c r="A12" s="712"/>
      <c r="B12" s="889"/>
      <c r="C12" s="1046"/>
      <c r="D12" s="1081"/>
      <c r="E12" s="350">
        <v>3</v>
      </c>
      <c r="F12" s="576" t="s">
        <v>1145</v>
      </c>
      <c r="G12" s="743"/>
      <c r="H12" s="799"/>
      <c r="J12" s="644"/>
      <c r="K12" s="1"/>
      <c r="L12" s="1"/>
      <c r="M12" s="644"/>
      <c r="N12" s="131">
        <v>1</v>
      </c>
      <c r="O12" s="101"/>
      <c r="P12" s="101"/>
      <c r="Q12" s="101"/>
      <c r="R12" s="101"/>
      <c r="S12" s="101"/>
      <c r="T12" s="101"/>
      <c r="U12" s="101"/>
      <c r="V12" s="101"/>
      <c r="W12" s="101"/>
      <c r="X12" s="640"/>
      <c r="Y12" s="1"/>
    </row>
    <row r="13" spans="1:25" ht="35.1" customHeight="1">
      <c r="A13" s="712"/>
      <c r="B13" s="889"/>
      <c r="C13" s="1046"/>
      <c r="D13" s="1081"/>
      <c r="E13" s="350">
        <v>4</v>
      </c>
      <c r="F13" s="576" t="s">
        <v>1146</v>
      </c>
      <c r="G13" s="743"/>
      <c r="H13" s="799"/>
      <c r="J13" s="644"/>
      <c r="K13" s="1"/>
      <c r="L13" s="1"/>
      <c r="M13" s="644"/>
      <c r="N13" s="131"/>
      <c r="O13" s="102"/>
      <c r="P13" s="102"/>
      <c r="Q13" s="102">
        <v>1</v>
      </c>
      <c r="R13" s="101"/>
      <c r="S13" s="101"/>
      <c r="T13" s="101"/>
      <c r="U13" s="101"/>
      <c r="V13" s="101"/>
      <c r="W13" s="101"/>
      <c r="X13" s="640"/>
      <c r="Y13" s="1"/>
    </row>
    <row r="14" spans="1:25" ht="35.1" customHeight="1">
      <c r="A14" s="712"/>
      <c r="B14" s="889"/>
      <c r="C14" s="1046"/>
      <c r="D14" s="1080"/>
      <c r="E14" s="350">
        <v>5</v>
      </c>
      <c r="F14" s="576" t="s">
        <v>1147</v>
      </c>
      <c r="G14" s="744"/>
      <c r="H14" s="799"/>
      <c r="J14" s="644"/>
      <c r="K14" s="1"/>
      <c r="L14" s="1"/>
      <c r="M14" s="644"/>
      <c r="N14" s="131"/>
      <c r="O14" s="135"/>
      <c r="P14" s="102">
        <v>1</v>
      </c>
      <c r="Q14" s="101"/>
      <c r="R14" s="101"/>
      <c r="S14" s="101"/>
      <c r="T14" s="101"/>
      <c r="U14" s="101"/>
      <c r="V14" s="101"/>
      <c r="W14" s="101"/>
      <c r="X14" s="641"/>
      <c r="Y14" s="1"/>
    </row>
    <row r="15" spans="1:25" ht="35.1" customHeight="1">
      <c r="A15" s="712">
        <v>3</v>
      </c>
      <c r="B15" s="889" t="s">
        <v>1148</v>
      </c>
      <c r="C15" s="1046" t="s">
        <v>1139</v>
      </c>
      <c r="D15" s="1079" t="s">
        <v>1716</v>
      </c>
      <c r="E15" s="350">
        <v>1</v>
      </c>
      <c r="F15" s="576" t="s">
        <v>1149</v>
      </c>
      <c r="G15" s="742" t="s">
        <v>1735</v>
      </c>
      <c r="H15" s="799"/>
      <c r="J15" s="644">
        <v>213.37</v>
      </c>
      <c r="K15" s="1"/>
      <c r="L15" s="1"/>
      <c r="M15" s="644" t="s">
        <v>204</v>
      </c>
      <c r="N15" s="131"/>
      <c r="O15" s="102"/>
      <c r="P15" s="102"/>
      <c r="Q15" s="102"/>
      <c r="R15" s="102"/>
      <c r="S15" s="102">
        <v>1</v>
      </c>
      <c r="T15" s="101"/>
      <c r="U15" s="101"/>
      <c r="V15" s="101"/>
      <c r="W15" s="101"/>
      <c r="X15" s="639">
        <v>94.55</v>
      </c>
      <c r="Y15" s="1"/>
    </row>
    <row r="16" spans="1:25" ht="35.1" customHeight="1">
      <c r="A16" s="712"/>
      <c r="B16" s="889"/>
      <c r="C16" s="1046"/>
      <c r="D16" s="1080"/>
      <c r="E16" s="350">
        <v>2</v>
      </c>
      <c r="F16" s="576" t="s">
        <v>1150</v>
      </c>
      <c r="G16" s="744"/>
      <c r="H16" s="799"/>
      <c r="J16" s="644"/>
      <c r="K16" s="1"/>
      <c r="L16" s="1"/>
      <c r="M16" s="644"/>
      <c r="N16" s="131"/>
      <c r="O16" s="102"/>
      <c r="P16" s="102"/>
      <c r="Q16" s="102">
        <v>1</v>
      </c>
      <c r="R16" s="101"/>
      <c r="S16" s="101"/>
      <c r="T16" s="101"/>
      <c r="U16" s="101"/>
      <c r="V16" s="101"/>
      <c r="W16" s="101"/>
      <c r="X16" s="641"/>
      <c r="Y16" s="1"/>
    </row>
    <row r="17" spans="1:25" ht="35.1" customHeight="1">
      <c r="A17" s="712">
        <v>4</v>
      </c>
      <c r="B17" s="889" t="s">
        <v>1151</v>
      </c>
      <c r="C17" s="1046" t="s">
        <v>1139</v>
      </c>
      <c r="D17" s="1079" t="s">
        <v>1500</v>
      </c>
      <c r="E17" s="350">
        <v>1</v>
      </c>
      <c r="F17" s="576" t="s">
        <v>753</v>
      </c>
      <c r="G17" s="742" t="s">
        <v>1791</v>
      </c>
      <c r="H17" s="799"/>
      <c r="J17" s="644">
        <v>216.2</v>
      </c>
      <c r="K17" s="1"/>
      <c r="L17" s="1"/>
      <c r="M17" s="644" t="s">
        <v>204</v>
      </c>
      <c r="N17" s="131"/>
      <c r="O17" s="102">
        <v>1</v>
      </c>
      <c r="P17" s="101"/>
      <c r="Q17" s="101"/>
      <c r="R17" s="101"/>
      <c r="S17" s="101"/>
      <c r="T17" s="101"/>
      <c r="U17" s="101"/>
      <c r="V17" s="101"/>
      <c r="W17" s="101"/>
      <c r="X17" s="203"/>
      <c r="Y17" s="1"/>
    </row>
    <row r="18" spans="1:25" ht="35.1" customHeight="1">
      <c r="A18" s="712"/>
      <c r="B18" s="889"/>
      <c r="C18" s="1046"/>
      <c r="D18" s="1080"/>
      <c r="E18" s="350">
        <v>2</v>
      </c>
      <c r="F18" s="576" t="s">
        <v>1152</v>
      </c>
      <c r="G18" s="744"/>
      <c r="H18" s="799"/>
      <c r="J18" s="644"/>
      <c r="K18" s="1"/>
      <c r="L18" s="1"/>
      <c r="M18" s="644"/>
      <c r="N18" s="131"/>
      <c r="O18" s="102">
        <v>1</v>
      </c>
      <c r="P18" s="101"/>
      <c r="Q18" s="101"/>
      <c r="R18" s="101"/>
      <c r="S18" s="101"/>
      <c r="T18" s="101"/>
      <c r="U18" s="101"/>
      <c r="V18" s="101"/>
      <c r="W18" s="101"/>
      <c r="X18" s="203"/>
      <c r="Y18" s="1"/>
    </row>
    <row r="19" spans="1:25" ht="35.1" customHeight="1">
      <c r="A19" s="712">
        <v>5</v>
      </c>
      <c r="B19" s="889" t="s">
        <v>1153</v>
      </c>
      <c r="C19" s="1046" t="s">
        <v>1139</v>
      </c>
      <c r="D19" s="1079" t="s">
        <v>1717</v>
      </c>
      <c r="E19" s="350">
        <v>1</v>
      </c>
      <c r="F19" s="576" t="s">
        <v>1154</v>
      </c>
      <c r="G19" s="742" t="s">
        <v>1743</v>
      </c>
      <c r="H19" s="799"/>
      <c r="J19" s="644">
        <v>214.98</v>
      </c>
      <c r="K19" s="1"/>
      <c r="L19" s="1"/>
      <c r="M19" s="644" t="s">
        <v>204</v>
      </c>
      <c r="N19" s="131"/>
      <c r="O19" s="102"/>
      <c r="P19" s="102"/>
      <c r="Q19" s="102"/>
      <c r="R19" s="102"/>
      <c r="S19" s="102">
        <v>1</v>
      </c>
      <c r="T19" s="101"/>
      <c r="U19" s="101"/>
      <c r="V19" s="101"/>
      <c r="W19" s="101"/>
      <c r="X19" s="639">
        <v>37.93</v>
      </c>
      <c r="Y19" s="1"/>
    </row>
    <row r="20" spans="1:25" ht="35.1" customHeight="1">
      <c r="A20" s="712"/>
      <c r="B20" s="889"/>
      <c r="C20" s="1046"/>
      <c r="D20" s="1080"/>
      <c r="E20" s="350">
        <v>2</v>
      </c>
      <c r="F20" s="576" t="s">
        <v>1155</v>
      </c>
      <c r="G20" s="744"/>
      <c r="H20" s="799"/>
      <c r="J20" s="644"/>
      <c r="K20" s="1"/>
      <c r="L20" s="1"/>
      <c r="M20" s="644"/>
      <c r="N20" s="131"/>
      <c r="O20" s="102">
        <v>1</v>
      </c>
      <c r="P20" s="101"/>
      <c r="Q20" s="101"/>
      <c r="R20" s="101"/>
      <c r="S20" s="101"/>
      <c r="T20" s="101"/>
      <c r="U20" s="101"/>
      <c r="V20" s="101"/>
      <c r="W20" s="101"/>
      <c r="X20" s="641"/>
      <c r="Y20" s="1"/>
    </row>
    <row r="21" spans="1:25" ht="35.1" customHeight="1">
      <c r="A21" s="278">
        <v>6</v>
      </c>
      <c r="B21" s="382" t="s">
        <v>1156</v>
      </c>
      <c r="C21" s="413" t="s">
        <v>1139</v>
      </c>
      <c r="D21" s="199" t="s">
        <v>1718</v>
      </c>
      <c r="E21" s="350">
        <v>1</v>
      </c>
      <c r="F21" s="576" t="s">
        <v>1157</v>
      </c>
      <c r="G21" s="99" t="s">
        <v>1737</v>
      </c>
      <c r="H21" s="41"/>
      <c r="J21" s="305">
        <v>106.73</v>
      </c>
      <c r="K21" s="1"/>
      <c r="L21" s="1"/>
      <c r="M21" s="315" t="s">
        <v>204</v>
      </c>
      <c r="N21" s="131"/>
      <c r="O21" s="102"/>
      <c r="P21" s="102"/>
      <c r="Q21" s="102"/>
      <c r="R21" s="102">
        <v>1</v>
      </c>
      <c r="S21" s="101"/>
      <c r="T21" s="101"/>
      <c r="U21" s="101"/>
      <c r="V21" s="101"/>
      <c r="W21" s="101"/>
      <c r="X21" s="203"/>
      <c r="Y21" s="1"/>
    </row>
    <row r="22" spans="1:25" ht="35.1" customHeight="1">
      <c r="A22" s="278">
        <v>7</v>
      </c>
      <c r="B22" s="382" t="s">
        <v>1158</v>
      </c>
      <c r="C22" s="413" t="s">
        <v>1139</v>
      </c>
      <c r="D22" s="199" t="s">
        <v>1719</v>
      </c>
      <c r="E22" s="350">
        <v>1</v>
      </c>
      <c r="F22" s="576" t="s">
        <v>1159</v>
      </c>
      <c r="G22" s="99" t="s">
        <v>1751</v>
      </c>
      <c r="H22" s="41"/>
      <c r="J22" s="305">
        <v>105.27</v>
      </c>
      <c r="K22" s="1"/>
      <c r="L22" s="1"/>
      <c r="M22" s="315" t="s">
        <v>204</v>
      </c>
      <c r="N22" s="131"/>
      <c r="O22" s="230"/>
      <c r="P22" s="230"/>
      <c r="Q22" s="102">
        <v>1</v>
      </c>
      <c r="R22" s="101"/>
      <c r="S22" s="101"/>
      <c r="T22" s="101"/>
      <c r="U22" s="101"/>
      <c r="V22" s="101"/>
      <c r="W22" s="101"/>
      <c r="X22" s="203"/>
      <c r="Y22" s="1"/>
    </row>
    <row r="23" spans="1:25" ht="35.1" customHeight="1">
      <c r="A23" s="278">
        <v>8</v>
      </c>
      <c r="B23" s="382" t="s">
        <v>1160</v>
      </c>
      <c r="C23" s="413" t="s">
        <v>1139</v>
      </c>
      <c r="D23" s="199" t="s">
        <v>1720</v>
      </c>
      <c r="E23" s="350">
        <v>1</v>
      </c>
      <c r="F23" s="576" t="s">
        <v>1161</v>
      </c>
      <c r="G23" s="609" t="s">
        <v>2461</v>
      </c>
      <c r="H23" s="41"/>
      <c r="J23" s="305">
        <v>106.12</v>
      </c>
      <c r="K23" s="1"/>
      <c r="L23" s="1"/>
      <c r="M23" s="315" t="s">
        <v>204</v>
      </c>
      <c r="N23" s="131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203"/>
      <c r="Y23" s="1"/>
    </row>
    <row r="24" spans="1:25" ht="35.1" customHeight="1">
      <c r="A24" s="278">
        <v>9</v>
      </c>
      <c r="B24" s="382" t="s">
        <v>1162</v>
      </c>
      <c r="C24" s="413" t="s">
        <v>1139</v>
      </c>
      <c r="D24" s="199" t="s">
        <v>1721</v>
      </c>
      <c r="E24" s="350">
        <v>1</v>
      </c>
      <c r="F24" s="576" t="s">
        <v>1163</v>
      </c>
      <c r="G24" s="99" t="s">
        <v>1736</v>
      </c>
      <c r="H24" s="41"/>
      <c r="J24" s="305">
        <v>107.11</v>
      </c>
      <c r="K24" s="1"/>
      <c r="L24" s="1"/>
      <c r="M24" s="315" t="s">
        <v>204</v>
      </c>
      <c r="N24" s="131"/>
      <c r="O24" s="102"/>
      <c r="P24" s="102"/>
      <c r="Q24" s="102"/>
      <c r="R24" s="102"/>
      <c r="S24" s="102"/>
      <c r="T24" s="102"/>
      <c r="U24" s="102">
        <v>1</v>
      </c>
      <c r="V24" s="101"/>
      <c r="W24" s="101"/>
      <c r="X24" s="203">
        <v>54.71</v>
      </c>
      <c r="Y24" s="1"/>
    </row>
    <row r="25" spans="1:25" ht="35.1" customHeight="1">
      <c r="A25" s="278">
        <v>10</v>
      </c>
      <c r="B25" s="382" t="s">
        <v>1164</v>
      </c>
      <c r="C25" s="413" t="s">
        <v>1165</v>
      </c>
      <c r="D25" s="495" t="s">
        <v>1722</v>
      </c>
      <c r="E25" s="350">
        <v>1</v>
      </c>
      <c r="F25" s="576" t="s">
        <v>1166</v>
      </c>
      <c r="G25" s="99" t="s">
        <v>1738</v>
      </c>
      <c r="H25" s="41"/>
      <c r="J25" s="305">
        <v>106.51</v>
      </c>
      <c r="K25" s="1"/>
      <c r="L25" s="1"/>
      <c r="M25" s="315" t="s">
        <v>204</v>
      </c>
      <c r="N25" s="131"/>
      <c r="O25" s="102"/>
      <c r="P25" s="102"/>
      <c r="Q25" s="102"/>
      <c r="R25" s="102"/>
      <c r="S25" s="102"/>
      <c r="T25" s="102"/>
      <c r="U25" s="102"/>
      <c r="V25" s="102">
        <v>1</v>
      </c>
      <c r="W25" s="101"/>
      <c r="X25" s="203">
        <v>71.599999999999994</v>
      </c>
      <c r="Y25" s="1"/>
    </row>
    <row r="26" spans="1:25" ht="35.1" customHeight="1">
      <c r="A26" s="712">
        <v>11</v>
      </c>
      <c r="B26" s="889" t="s">
        <v>1167</v>
      </c>
      <c r="C26" s="1046" t="s">
        <v>1168</v>
      </c>
      <c r="D26" s="1079" t="s">
        <v>1723</v>
      </c>
      <c r="E26" s="350">
        <v>1</v>
      </c>
      <c r="F26" s="576" t="s">
        <v>1169</v>
      </c>
      <c r="G26" s="742" t="s">
        <v>1739</v>
      </c>
      <c r="H26" s="799"/>
      <c r="J26" s="644">
        <v>330.68</v>
      </c>
      <c r="K26" s="1"/>
      <c r="L26" s="1"/>
      <c r="M26" s="644" t="s">
        <v>204</v>
      </c>
      <c r="N26" s="131"/>
      <c r="O26" s="102"/>
      <c r="P26" s="102"/>
      <c r="Q26" s="102"/>
      <c r="R26" s="102"/>
      <c r="S26" s="102">
        <v>1</v>
      </c>
      <c r="T26" s="101"/>
      <c r="U26" s="101"/>
      <c r="V26" s="101"/>
      <c r="W26" s="101"/>
      <c r="X26" s="639">
        <v>124.68</v>
      </c>
      <c r="Y26" s="1"/>
    </row>
    <row r="27" spans="1:25" ht="35.1" customHeight="1">
      <c r="A27" s="712"/>
      <c r="B27" s="889"/>
      <c r="C27" s="1046"/>
      <c r="D27" s="1081"/>
      <c r="E27" s="350">
        <v>2</v>
      </c>
      <c r="F27" s="576" t="s">
        <v>1170</v>
      </c>
      <c r="G27" s="743"/>
      <c r="H27" s="799"/>
      <c r="J27" s="644"/>
      <c r="K27" s="1"/>
      <c r="L27" s="1"/>
      <c r="M27" s="644"/>
      <c r="N27" s="131"/>
      <c r="O27" s="102"/>
      <c r="P27" s="102"/>
      <c r="Q27" s="102"/>
      <c r="R27" s="102"/>
      <c r="S27" s="102">
        <v>1</v>
      </c>
      <c r="T27" s="101"/>
      <c r="U27" s="101"/>
      <c r="V27" s="101"/>
      <c r="W27" s="101"/>
      <c r="X27" s="640"/>
      <c r="Y27" s="1"/>
    </row>
    <row r="28" spans="1:25" ht="35.1" customHeight="1">
      <c r="A28" s="712"/>
      <c r="B28" s="889"/>
      <c r="C28" s="1046"/>
      <c r="D28" s="1080"/>
      <c r="E28" s="350">
        <v>3</v>
      </c>
      <c r="F28" s="576" t="s">
        <v>1171</v>
      </c>
      <c r="G28" s="744"/>
      <c r="H28" s="799"/>
      <c r="J28" s="644"/>
      <c r="K28" s="1"/>
      <c r="L28" s="1"/>
      <c r="M28" s="644"/>
      <c r="N28" s="131"/>
      <c r="O28" s="102"/>
      <c r="P28" s="102"/>
      <c r="Q28" s="102"/>
      <c r="R28" s="102"/>
      <c r="S28" s="102">
        <v>1</v>
      </c>
      <c r="T28" s="101"/>
      <c r="U28" s="101"/>
      <c r="V28" s="101"/>
      <c r="W28" s="101"/>
      <c r="X28" s="641"/>
      <c r="Y28" s="1"/>
    </row>
    <row r="29" spans="1:25" ht="35.1" customHeight="1">
      <c r="A29" s="712">
        <v>12</v>
      </c>
      <c r="B29" s="889" t="s">
        <v>1172</v>
      </c>
      <c r="C29" s="1046" t="s">
        <v>1168</v>
      </c>
      <c r="D29" s="1079" t="s">
        <v>1724</v>
      </c>
      <c r="E29" s="350">
        <v>1</v>
      </c>
      <c r="F29" s="576" t="s">
        <v>1173</v>
      </c>
      <c r="G29" s="769" t="s">
        <v>1903</v>
      </c>
      <c r="H29" s="799"/>
      <c r="J29" s="644">
        <v>216.53</v>
      </c>
      <c r="K29" s="1"/>
      <c r="L29" s="1"/>
      <c r="M29" s="644" t="s">
        <v>204</v>
      </c>
      <c r="N29" s="131">
        <v>1</v>
      </c>
      <c r="O29" s="101"/>
      <c r="P29" s="101"/>
      <c r="Q29" s="101"/>
      <c r="R29" s="101"/>
      <c r="S29" s="101"/>
      <c r="T29" s="101"/>
      <c r="U29" s="101"/>
      <c r="V29" s="101"/>
      <c r="W29" s="101"/>
      <c r="X29" s="639">
        <v>62.35</v>
      </c>
      <c r="Y29" s="1"/>
    </row>
    <row r="30" spans="1:25" ht="35.1" customHeight="1">
      <c r="A30" s="712"/>
      <c r="B30" s="889"/>
      <c r="C30" s="1046"/>
      <c r="D30" s="1080"/>
      <c r="E30" s="350">
        <v>2</v>
      </c>
      <c r="F30" s="576" t="s">
        <v>1174</v>
      </c>
      <c r="G30" s="769"/>
      <c r="H30" s="799"/>
      <c r="J30" s="644"/>
      <c r="K30" s="1"/>
      <c r="L30" s="1"/>
      <c r="M30" s="644"/>
      <c r="N30" s="131"/>
      <c r="O30" s="102"/>
      <c r="P30" s="102"/>
      <c r="Q30" s="102"/>
      <c r="R30" s="102"/>
      <c r="S30" s="102"/>
      <c r="T30" s="102"/>
      <c r="U30" s="102">
        <v>1</v>
      </c>
      <c r="V30" s="101"/>
      <c r="W30" s="101"/>
      <c r="X30" s="641"/>
      <c r="Y30" s="1"/>
    </row>
    <row r="31" spans="1:25" ht="35.1" customHeight="1">
      <c r="A31" s="712">
        <v>13</v>
      </c>
      <c r="B31" s="889" t="s">
        <v>1175</v>
      </c>
      <c r="C31" s="1046" t="s">
        <v>1168</v>
      </c>
      <c r="D31" s="1079" t="s">
        <v>1725</v>
      </c>
      <c r="E31" s="350">
        <v>1</v>
      </c>
      <c r="F31" s="576" t="s">
        <v>1176</v>
      </c>
      <c r="G31" s="742" t="s">
        <v>1792</v>
      </c>
      <c r="H31" s="799"/>
      <c r="J31" s="644">
        <v>215.99</v>
      </c>
      <c r="K31" s="1"/>
      <c r="L31" s="1"/>
      <c r="M31" s="644" t="s">
        <v>204</v>
      </c>
      <c r="N31" s="131"/>
      <c r="O31" s="102">
        <v>1</v>
      </c>
      <c r="P31" s="101"/>
      <c r="Q31" s="101"/>
      <c r="R31" s="101"/>
      <c r="S31" s="101"/>
      <c r="T31" s="101"/>
      <c r="U31" s="101"/>
      <c r="V31" s="101"/>
      <c r="W31" s="101"/>
      <c r="X31" s="639">
        <v>48.95</v>
      </c>
      <c r="Y31" s="1"/>
    </row>
    <row r="32" spans="1:25" ht="35.1" customHeight="1">
      <c r="A32" s="712"/>
      <c r="B32" s="889"/>
      <c r="C32" s="1046"/>
      <c r="D32" s="1080"/>
      <c r="E32" s="350">
        <v>2</v>
      </c>
      <c r="F32" s="576" t="s">
        <v>1115</v>
      </c>
      <c r="G32" s="744"/>
      <c r="H32" s="799"/>
      <c r="J32" s="644"/>
      <c r="K32" s="1"/>
      <c r="L32" s="1"/>
      <c r="M32" s="644"/>
      <c r="N32" s="131"/>
      <c r="O32" s="135"/>
      <c r="P32" s="102"/>
      <c r="Q32" s="102"/>
      <c r="R32" s="102"/>
      <c r="S32" s="102"/>
      <c r="T32" s="102"/>
      <c r="U32" s="102">
        <v>1</v>
      </c>
      <c r="V32" s="101"/>
      <c r="W32" s="101"/>
      <c r="X32" s="641"/>
      <c r="Y32" s="1"/>
    </row>
    <row r="33" spans="1:25" ht="35.1" customHeight="1">
      <c r="A33" s="712">
        <v>14</v>
      </c>
      <c r="B33" s="889" t="s">
        <v>1177</v>
      </c>
      <c r="C33" s="1046" t="s">
        <v>1168</v>
      </c>
      <c r="D33" s="1079" t="s">
        <v>1725</v>
      </c>
      <c r="E33" s="56">
        <v>1</v>
      </c>
      <c r="F33" s="576" t="s">
        <v>1178</v>
      </c>
      <c r="G33" s="742" t="s">
        <v>1793</v>
      </c>
      <c r="H33" s="799"/>
      <c r="J33" s="644">
        <v>432.83</v>
      </c>
      <c r="K33" s="1"/>
      <c r="L33" s="1"/>
      <c r="M33" s="644" t="s">
        <v>204</v>
      </c>
      <c r="N33" s="131">
        <v>1</v>
      </c>
      <c r="O33" s="101"/>
      <c r="P33" s="101"/>
      <c r="Q33" s="101"/>
      <c r="R33" s="101"/>
      <c r="S33" s="101"/>
      <c r="T33" s="101"/>
      <c r="U33" s="101"/>
      <c r="V33" s="101"/>
      <c r="W33" s="101"/>
      <c r="X33" s="639">
        <v>77.41</v>
      </c>
      <c r="Y33" s="1"/>
    </row>
    <row r="34" spans="1:25" ht="35.1" customHeight="1">
      <c r="A34" s="712"/>
      <c r="B34" s="889"/>
      <c r="C34" s="1046"/>
      <c r="D34" s="1081"/>
      <c r="E34" s="56">
        <v>2</v>
      </c>
      <c r="F34" s="576" t="s">
        <v>1179</v>
      </c>
      <c r="G34" s="743"/>
      <c r="H34" s="799"/>
      <c r="J34" s="644"/>
      <c r="K34" s="1"/>
      <c r="L34" s="1"/>
      <c r="M34" s="644"/>
      <c r="N34" s="131"/>
      <c r="O34" s="102">
        <v>1</v>
      </c>
      <c r="P34" s="101"/>
      <c r="Q34" s="101"/>
      <c r="R34" s="101"/>
      <c r="S34" s="101"/>
      <c r="T34" s="101"/>
      <c r="U34" s="101"/>
      <c r="V34" s="101"/>
      <c r="W34" s="101"/>
      <c r="X34" s="640"/>
      <c r="Y34" s="1"/>
    </row>
    <row r="35" spans="1:25" ht="35.1" customHeight="1">
      <c r="A35" s="712"/>
      <c r="B35" s="889"/>
      <c r="C35" s="1046"/>
      <c r="D35" s="1081"/>
      <c r="E35" s="56">
        <v>3</v>
      </c>
      <c r="F35" s="576" t="s">
        <v>1180</v>
      </c>
      <c r="G35" s="743"/>
      <c r="H35" s="799"/>
      <c r="J35" s="644"/>
      <c r="K35" s="1"/>
      <c r="L35" s="1"/>
      <c r="M35" s="644"/>
      <c r="N35" s="131"/>
      <c r="O35" s="102"/>
      <c r="P35" s="102"/>
      <c r="Q35" s="102"/>
      <c r="R35" s="102"/>
      <c r="S35" s="102"/>
      <c r="T35" s="102"/>
      <c r="U35" s="102">
        <v>1</v>
      </c>
      <c r="V35" s="101"/>
      <c r="W35" s="101"/>
      <c r="X35" s="640"/>
      <c r="Y35" s="1"/>
    </row>
    <row r="36" spans="1:25" ht="35.1" customHeight="1">
      <c r="A36" s="712"/>
      <c r="B36" s="889"/>
      <c r="C36" s="1046"/>
      <c r="D36" s="1080"/>
      <c r="E36" s="56">
        <v>4</v>
      </c>
      <c r="F36" s="576" t="s">
        <v>1181</v>
      </c>
      <c r="G36" s="744"/>
      <c r="H36" s="799"/>
      <c r="J36" s="644"/>
      <c r="K36" s="1"/>
      <c r="L36" s="1"/>
      <c r="M36" s="644"/>
      <c r="N36" s="131"/>
      <c r="O36" s="102"/>
      <c r="P36" s="102"/>
      <c r="Q36" s="102">
        <v>1</v>
      </c>
      <c r="R36" s="101"/>
      <c r="S36" s="101"/>
      <c r="T36" s="101"/>
      <c r="U36" s="101"/>
      <c r="V36" s="101"/>
      <c r="W36" s="101"/>
      <c r="X36" s="641"/>
      <c r="Y36" s="1"/>
    </row>
    <row r="37" spans="1:25" ht="35.1" customHeight="1">
      <c r="A37" s="712">
        <v>15</v>
      </c>
      <c r="B37" s="889" t="s">
        <v>1182</v>
      </c>
      <c r="C37" s="1046" t="s">
        <v>1168</v>
      </c>
      <c r="D37" s="1079" t="s">
        <v>1726</v>
      </c>
      <c r="E37" s="350">
        <v>1</v>
      </c>
      <c r="F37" s="576" t="s">
        <v>1183</v>
      </c>
      <c r="G37" s="742" t="s">
        <v>1749</v>
      </c>
      <c r="H37" s="799"/>
      <c r="J37" s="644">
        <v>665.15</v>
      </c>
      <c r="K37" s="1"/>
      <c r="L37" s="1"/>
      <c r="M37" s="644" t="s">
        <v>204</v>
      </c>
      <c r="N37" s="131"/>
      <c r="O37" s="102"/>
      <c r="P37" s="102"/>
      <c r="Q37" s="102"/>
      <c r="R37" s="102"/>
      <c r="S37" s="102">
        <v>1</v>
      </c>
      <c r="T37" s="101"/>
      <c r="U37" s="101"/>
      <c r="V37" s="101"/>
      <c r="W37" s="101"/>
      <c r="X37" s="639">
        <v>145.44999999999999</v>
      </c>
      <c r="Y37" s="1"/>
    </row>
    <row r="38" spans="1:25" ht="35.1" customHeight="1">
      <c r="A38" s="712"/>
      <c r="B38" s="889"/>
      <c r="C38" s="1046"/>
      <c r="D38" s="1081"/>
      <c r="E38" s="350">
        <v>2</v>
      </c>
      <c r="F38" s="576" t="s">
        <v>1184</v>
      </c>
      <c r="G38" s="743"/>
      <c r="H38" s="799"/>
      <c r="J38" s="644"/>
      <c r="K38" s="1"/>
      <c r="L38" s="1"/>
      <c r="M38" s="644"/>
      <c r="N38" s="131"/>
      <c r="O38" s="102"/>
      <c r="P38" s="102">
        <v>1</v>
      </c>
      <c r="Q38" s="101"/>
      <c r="R38" s="101"/>
      <c r="S38" s="101"/>
      <c r="T38" s="101"/>
      <c r="U38" s="101"/>
      <c r="V38" s="101"/>
      <c r="W38" s="101"/>
      <c r="X38" s="640"/>
      <c r="Y38" s="1" t="s">
        <v>1794</v>
      </c>
    </row>
    <row r="39" spans="1:25" ht="35.1" customHeight="1">
      <c r="A39" s="712"/>
      <c r="B39" s="889"/>
      <c r="C39" s="1046"/>
      <c r="D39" s="1081"/>
      <c r="E39" s="350">
        <v>3</v>
      </c>
      <c r="F39" s="576" t="s">
        <v>1185</v>
      </c>
      <c r="G39" s="743"/>
      <c r="H39" s="799"/>
      <c r="J39" s="644"/>
      <c r="K39" s="1"/>
      <c r="L39" s="1"/>
      <c r="M39" s="644"/>
      <c r="N39" s="131"/>
      <c r="O39" s="102"/>
      <c r="P39" s="102"/>
      <c r="Q39" s="102"/>
      <c r="R39" s="102"/>
      <c r="S39" s="102">
        <v>1</v>
      </c>
      <c r="T39" s="101"/>
      <c r="U39" s="101"/>
      <c r="V39" s="101"/>
      <c r="W39" s="101"/>
      <c r="X39" s="640"/>
      <c r="Y39" s="1"/>
    </row>
    <row r="40" spans="1:25" ht="35.1" customHeight="1">
      <c r="A40" s="712"/>
      <c r="B40" s="889"/>
      <c r="C40" s="1046"/>
      <c r="D40" s="1081"/>
      <c r="E40" s="350">
        <v>4</v>
      </c>
      <c r="F40" s="576" t="s">
        <v>1186</v>
      </c>
      <c r="G40" s="743"/>
      <c r="H40" s="799"/>
      <c r="J40" s="644"/>
      <c r="K40" s="1"/>
      <c r="L40" s="1"/>
      <c r="M40" s="644"/>
      <c r="N40" s="131"/>
      <c r="O40" s="102"/>
      <c r="P40" s="102"/>
      <c r="Q40" s="102"/>
      <c r="R40" s="102"/>
      <c r="S40" s="102">
        <v>1</v>
      </c>
      <c r="T40" s="101"/>
      <c r="U40" s="101"/>
      <c r="V40" s="101"/>
      <c r="W40" s="101"/>
      <c r="X40" s="640"/>
      <c r="Y40" s="1"/>
    </row>
    <row r="41" spans="1:25" ht="35.1" customHeight="1">
      <c r="A41" s="712"/>
      <c r="B41" s="889"/>
      <c r="C41" s="1046"/>
      <c r="D41" s="1081"/>
      <c r="E41" s="350">
        <v>5</v>
      </c>
      <c r="F41" s="576" t="s">
        <v>1187</v>
      </c>
      <c r="G41" s="743"/>
      <c r="H41" s="799"/>
      <c r="J41" s="644"/>
      <c r="K41" s="1"/>
      <c r="L41" s="1"/>
      <c r="M41" s="644"/>
      <c r="N41" s="131"/>
      <c r="O41" s="102"/>
      <c r="P41" s="102"/>
      <c r="Q41" s="102"/>
      <c r="R41" s="102"/>
      <c r="S41" s="102">
        <v>1</v>
      </c>
      <c r="T41" s="101"/>
      <c r="U41" s="101"/>
      <c r="V41" s="101"/>
      <c r="W41" s="101"/>
      <c r="X41" s="640"/>
      <c r="Y41" s="1"/>
    </row>
    <row r="42" spans="1:25" ht="35.1" customHeight="1">
      <c r="A42" s="712"/>
      <c r="B42" s="889"/>
      <c r="C42" s="1046"/>
      <c r="D42" s="1080"/>
      <c r="E42" s="350">
        <v>6</v>
      </c>
      <c r="F42" s="576" t="s">
        <v>1188</v>
      </c>
      <c r="G42" s="744"/>
      <c r="H42" s="799"/>
      <c r="J42" s="644"/>
      <c r="K42" s="1"/>
      <c r="L42" s="1"/>
      <c r="M42" s="644"/>
      <c r="O42" s="102"/>
      <c r="P42" s="102"/>
      <c r="Q42" s="102"/>
      <c r="R42" s="102"/>
      <c r="S42" s="102">
        <v>1</v>
      </c>
      <c r="T42" s="101"/>
      <c r="U42" s="101"/>
      <c r="V42" s="101"/>
      <c r="W42" s="101"/>
      <c r="X42" s="641"/>
      <c r="Y42" s="1"/>
    </row>
    <row r="43" spans="1:25" ht="35.1" customHeight="1">
      <c r="A43" s="712">
        <v>16</v>
      </c>
      <c r="B43" s="889" t="s">
        <v>1189</v>
      </c>
      <c r="C43" s="1046" t="s">
        <v>1168</v>
      </c>
      <c r="D43" s="1079" t="s">
        <v>1727</v>
      </c>
      <c r="E43" s="350">
        <v>1</v>
      </c>
      <c r="F43" s="576" t="s">
        <v>1190</v>
      </c>
      <c r="G43" s="742" t="s">
        <v>1904</v>
      </c>
      <c r="H43" s="799"/>
      <c r="J43" s="644">
        <v>325.86</v>
      </c>
      <c r="K43" s="1"/>
      <c r="L43" s="1"/>
      <c r="M43" s="644" t="s">
        <v>204</v>
      </c>
      <c r="N43" s="131"/>
      <c r="O43" s="102"/>
      <c r="P43" s="102"/>
      <c r="Q43" s="102">
        <v>1</v>
      </c>
      <c r="R43" s="101"/>
      <c r="S43" s="101"/>
      <c r="T43" s="101"/>
      <c r="U43" s="101"/>
      <c r="V43" s="101"/>
      <c r="W43" s="101"/>
      <c r="X43" s="639">
        <v>129.15</v>
      </c>
      <c r="Y43" s="1"/>
    </row>
    <row r="44" spans="1:25" ht="35.1" customHeight="1">
      <c r="A44" s="712"/>
      <c r="B44" s="889"/>
      <c r="C44" s="1046"/>
      <c r="D44" s="1081"/>
      <c r="E44" s="350">
        <v>2</v>
      </c>
      <c r="F44" s="576" t="s">
        <v>1191</v>
      </c>
      <c r="G44" s="743"/>
      <c r="H44" s="799"/>
      <c r="J44" s="644"/>
      <c r="K44" s="1"/>
      <c r="L44" s="1"/>
      <c r="M44" s="644"/>
      <c r="N44" s="131"/>
      <c r="O44" s="102"/>
      <c r="P44" s="102"/>
      <c r="Q44" s="102"/>
      <c r="R44" s="102"/>
      <c r="S44" s="102">
        <v>1</v>
      </c>
      <c r="T44" s="101"/>
      <c r="U44" s="101"/>
      <c r="V44" s="101"/>
      <c r="W44" s="101"/>
      <c r="X44" s="640"/>
      <c r="Y44" s="1"/>
    </row>
    <row r="45" spans="1:25" ht="35.1" customHeight="1">
      <c r="A45" s="712"/>
      <c r="B45" s="889"/>
      <c r="C45" s="1046"/>
      <c r="D45" s="1080"/>
      <c r="E45" s="350">
        <v>3</v>
      </c>
      <c r="F45" s="576" t="s">
        <v>1192</v>
      </c>
      <c r="G45" s="744"/>
      <c r="H45" s="799"/>
      <c r="J45" s="644"/>
      <c r="K45" s="1"/>
      <c r="L45" s="1"/>
      <c r="M45" s="644"/>
      <c r="N45" s="131"/>
      <c r="O45" s="102"/>
      <c r="P45" s="102"/>
      <c r="Q45" s="102"/>
      <c r="R45" s="102">
        <v>1</v>
      </c>
      <c r="S45" s="101"/>
      <c r="T45" s="101"/>
      <c r="U45" s="101"/>
      <c r="V45" s="101"/>
      <c r="W45" s="101"/>
      <c r="X45" s="641"/>
      <c r="Y45" s="1"/>
    </row>
    <row r="46" spans="1:25" ht="35.1" customHeight="1">
      <c r="A46" s="712">
        <v>17</v>
      </c>
      <c r="B46" s="889" t="s">
        <v>1193</v>
      </c>
      <c r="C46" s="1046" t="s">
        <v>1168</v>
      </c>
      <c r="D46" s="1079" t="s">
        <v>1734</v>
      </c>
      <c r="E46" s="350">
        <v>1</v>
      </c>
      <c r="F46" s="576" t="s">
        <v>1194</v>
      </c>
      <c r="G46" s="742" t="s">
        <v>1795</v>
      </c>
      <c r="H46" s="799"/>
      <c r="J46" s="644">
        <v>216.78</v>
      </c>
      <c r="K46" s="1"/>
      <c r="L46" s="1"/>
      <c r="M46" s="644" t="s">
        <v>204</v>
      </c>
      <c r="N46" s="131"/>
      <c r="O46" s="102"/>
      <c r="P46" s="102"/>
      <c r="Q46" s="102"/>
      <c r="R46" s="102">
        <v>1</v>
      </c>
      <c r="S46" s="101"/>
      <c r="T46" s="101"/>
      <c r="U46" s="101"/>
      <c r="V46" s="101"/>
      <c r="W46" s="101"/>
      <c r="X46" s="639">
        <v>22.98</v>
      </c>
      <c r="Y46" s="1"/>
    </row>
    <row r="47" spans="1:25" ht="35.1" customHeight="1">
      <c r="A47" s="712"/>
      <c r="B47" s="889"/>
      <c r="C47" s="1046"/>
      <c r="D47" s="1080"/>
      <c r="E47" s="350">
        <v>2</v>
      </c>
      <c r="F47" s="576" t="s">
        <v>1195</v>
      </c>
      <c r="G47" s="744"/>
      <c r="H47" s="799"/>
      <c r="J47" s="644"/>
      <c r="K47" s="1"/>
      <c r="L47" s="1"/>
      <c r="M47" s="644"/>
      <c r="N47" s="131">
        <v>1</v>
      </c>
      <c r="O47" s="101"/>
      <c r="P47" s="101"/>
      <c r="Q47" s="101"/>
      <c r="R47" s="101"/>
      <c r="S47" s="101"/>
      <c r="T47" s="101"/>
      <c r="U47" s="101"/>
      <c r="V47" s="101"/>
      <c r="W47" s="101"/>
      <c r="X47" s="641"/>
      <c r="Y47" s="1"/>
    </row>
    <row r="48" spans="1:25" ht="35.1" customHeight="1">
      <c r="A48" s="712">
        <v>18</v>
      </c>
      <c r="B48" s="889" t="s">
        <v>1196</v>
      </c>
      <c r="C48" s="1046" t="s">
        <v>1168</v>
      </c>
      <c r="D48" s="1079" t="s">
        <v>1728</v>
      </c>
      <c r="E48" s="350">
        <v>1</v>
      </c>
      <c r="F48" s="576" t="s">
        <v>1197</v>
      </c>
      <c r="G48" s="742" t="s">
        <v>1740</v>
      </c>
      <c r="H48" s="799"/>
      <c r="J48" s="644">
        <v>328.8</v>
      </c>
      <c r="K48" s="1"/>
      <c r="L48" s="1"/>
      <c r="M48" s="644" t="s">
        <v>204</v>
      </c>
      <c r="N48" s="131"/>
      <c r="O48" s="102"/>
      <c r="P48" s="102"/>
      <c r="Q48" s="102"/>
      <c r="R48" s="102"/>
      <c r="S48" s="102">
        <v>1</v>
      </c>
      <c r="T48" s="101"/>
      <c r="U48" s="101"/>
      <c r="V48" s="101"/>
      <c r="W48" s="101"/>
      <c r="X48" s="639">
        <v>179.46</v>
      </c>
      <c r="Y48" s="1"/>
    </row>
    <row r="49" spans="1:25" ht="35.1" customHeight="1">
      <c r="A49" s="712"/>
      <c r="B49" s="889"/>
      <c r="C49" s="1046"/>
      <c r="D49" s="1081"/>
      <c r="E49" s="350">
        <v>2</v>
      </c>
      <c r="F49" s="576" t="s">
        <v>1198</v>
      </c>
      <c r="G49" s="743"/>
      <c r="H49" s="799"/>
      <c r="J49" s="644"/>
      <c r="K49" s="1"/>
      <c r="L49" s="1"/>
      <c r="M49" s="644"/>
      <c r="N49" s="131"/>
      <c r="O49" s="102"/>
      <c r="P49" s="102"/>
      <c r="Q49" s="102"/>
      <c r="R49" s="102">
        <v>1</v>
      </c>
      <c r="S49" s="101"/>
      <c r="T49" s="101"/>
      <c r="U49" s="101"/>
      <c r="V49" s="101"/>
      <c r="W49" s="101"/>
      <c r="X49" s="640"/>
      <c r="Y49" s="1"/>
    </row>
    <row r="50" spans="1:25" ht="35.1" customHeight="1">
      <c r="A50" s="712"/>
      <c r="B50" s="889"/>
      <c r="C50" s="1046"/>
      <c r="D50" s="1080"/>
      <c r="E50" s="350">
        <v>3</v>
      </c>
      <c r="F50" s="576" t="s">
        <v>1199</v>
      </c>
      <c r="G50" s="744"/>
      <c r="H50" s="799"/>
      <c r="J50" s="644"/>
      <c r="K50" s="1"/>
      <c r="L50" s="1"/>
      <c r="M50" s="644"/>
      <c r="N50" s="131"/>
      <c r="O50" s="102"/>
      <c r="P50" s="102"/>
      <c r="Q50" s="102"/>
      <c r="R50" s="102"/>
      <c r="S50" s="102"/>
      <c r="T50" s="102"/>
      <c r="U50" s="102"/>
      <c r="V50" s="102">
        <v>1</v>
      </c>
      <c r="W50" s="101"/>
      <c r="X50" s="641"/>
      <c r="Y50" s="1"/>
    </row>
    <row r="51" spans="1:25" ht="35.1" customHeight="1">
      <c r="A51" s="712">
        <v>19</v>
      </c>
      <c r="B51" s="889" t="s">
        <v>1200</v>
      </c>
      <c r="C51" s="1046" t="s">
        <v>1168</v>
      </c>
      <c r="D51" s="1079" t="s">
        <v>1168</v>
      </c>
      <c r="E51" s="350">
        <v>1</v>
      </c>
      <c r="F51" s="576" t="s">
        <v>1201</v>
      </c>
      <c r="G51" s="742" t="s">
        <v>1741</v>
      </c>
      <c r="H51" s="799"/>
      <c r="J51" s="644">
        <v>216.24</v>
      </c>
      <c r="K51" s="1"/>
      <c r="L51" s="1"/>
      <c r="M51" s="644" t="s">
        <v>204</v>
      </c>
      <c r="N51" s="131"/>
      <c r="O51" s="102"/>
      <c r="P51" s="102"/>
      <c r="Q51" s="102"/>
      <c r="R51" s="102"/>
      <c r="S51" s="102"/>
      <c r="T51" s="102"/>
      <c r="U51" s="102"/>
      <c r="V51" s="102">
        <v>1</v>
      </c>
      <c r="W51" s="101"/>
      <c r="X51" s="639">
        <v>127.01</v>
      </c>
      <c r="Y51" s="1"/>
    </row>
    <row r="52" spans="1:25" ht="35.1" customHeight="1">
      <c r="A52" s="712"/>
      <c r="B52" s="889"/>
      <c r="C52" s="1046"/>
      <c r="D52" s="1080"/>
      <c r="E52" s="350">
        <v>2</v>
      </c>
      <c r="F52" s="576" t="s">
        <v>1202</v>
      </c>
      <c r="G52" s="744"/>
      <c r="H52" s="799"/>
      <c r="J52" s="644"/>
      <c r="K52" s="1"/>
      <c r="L52" s="1"/>
      <c r="M52" s="644"/>
      <c r="N52" s="131"/>
      <c r="O52" s="102"/>
      <c r="P52" s="102"/>
      <c r="Q52" s="102"/>
      <c r="R52" s="102"/>
      <c r="S52" s="102">
        <v>1</v>
      </c>
      <c r="T52" s="101"/>
      <c r="U52" s="101"/>
      <c r="V52" s="101"/>
      <c r="W52" s="101"/>
      <c r="X52" s="641"/>
      <c r="Y52" s="1"/>
    </row>
    <row r="53" spans="1:25" ht="35.1" customHeight="1">
      <c r="A53" s="712">
        <v>20</v>
      </c>
      <c r="B53" s="889" t="s">
        <v>1203</v>
      </c>
      <c r="C53" s="1046" t="s">
        <v>1168</v>
      </c>
      <c r="D53" s="1079" t="s">
        <v>1729</v>
      </c>
      <c r="E53" s="350">
        <v>1</v>
      </c>
      <c r="F53" s="576" t="s">
        <v>1204</v>
      </c>
      <c r="G53" s="742" t="s">
        <v>1789</v>
      </c>
      <c r="H53" s="799"/>
      <c r="J53" s="644">
        <v>216.22</v>
      </c>
      <c r="K53" s="1"/>
      <c r="L53" s="1"/>
      <c r="M53" s="644" t="s">
        <v>204</v>
      </c>
      <c r="N53" s="131"/>
      <c r="O53" s="102"/>
      <c r="P53" s="102"/>
      <c r="Q53" s="102"/>
      <c r="R53" s="102"/>
      <c r="S53" s="102">
        <v>1</v>
      </c>
      <c r="T53" s="101"/>
      <c r="U53" s="101"/>
      <c r="V53" s="101"/>
      <c r="W53" s="101"/>
      <c r="X53" s="639">
        <v>23.07</v>
      </c>
      <c r="Y53" s="1"/>
    </row>
    <row r="54" spans="1:25" ht="35.1" customHeight="1">
      <c r="A54" s="712"/>
      <c r="B54" s="889"/>
      <c r="C54" s="1046"/>
      <c r="D54" s="1080"/>
      <c r="E54" s="350">
        <v>2</v>
      </c>
      <c r="F54" s="576" t="s">
        <v>1205</v>
      </c>
      <c r="G54" s="744"/>
      <c r="H54" s="799"/>
      <c r="J54" s="644"/>
      <c r="K54" s="1"/>
      <c r="L54" s="1"/>
      <c r="M54" s="644"/>
      <c r="N54" s="131">
        <v>1</v>
      </c>
      <c r="O54" s="101"/>
      <c r="P54" s="101"/>
      <c r="Q54" s="101"/>
      <c r="R54" s="101"/>
      <c r="S54" s="101"/>
      <c r="T54" s="101"/>
      <c r="U54" s="101"/>
      <c r="V54" s="101"/>
      <c r="W54" s="101"/>
      <c r="X54" s="641"/>
      <c r="Y54" s="1"/>
    </row>
    <row r="55" spans="1:25" ht="35.1" customHeight="1">
      <c r="A55" s="712">
        <v>21</v>
      </c>
      <c r="B55" s="889" t="s">
        <v>1206</v>
      </c>
      <c r="C55" s="1046" t="s">
        <v>1168</v>
      </c>
      <c r="D55" s="1079" t="s">
        <v>1730</v>
      </c>
      <c r="E55" s="350">
        <v>1</v>
      </c>
      <c r="F55" s="576" t="s">
        <v>1207</v>
      </c>
      <c r="G55" s="742" t="s">
        <v>1750</v>
      </c>
      <c r="H55" s="799"/>
      <c r="J55" s="644">
        <v>326.91000000000003</v>
      </c>
      <c r="K55" s="1"/>
      <c r="L55" s="1"/>
      <c r="M55" s="644" t="s">
        <v>204</v>
      </c>
      <c r="N55" s="131"/>
      <c r="O55" s="102"/>
      <c r="P55" s="102"/>
      <c r="Q55" s="102"/>
      <c r="R55" s="102"/>
      <c r="S55" s="102">
        <v>1</v>
      </c>
      <c r="T55" s="101"/>
      <c r="U55" s="101"/>
      <c r="V55" s="101"/>
      <c r="W55" s="101"/>
      <c r="X55" s="639">
        <v>98.95</v>
      </c>
      <c r="Y55" s="1"/>
    </row>
    <row r="56" spans="1:25" ht="35.1" customHeight="1">
      <c r="A56" s="712"/>
      <c r="B56" s="889"/>
      <c r="C56" s="1046"/>
      <c r="D56" s="1081"/>
      <c r="E56" s="350">
        <v>2</v>
      </c>
      <c r="F56" s="576" t="s">
        <v>1208</v>
      </c>
      <c r="G56" s="743"/>
      <c r="H56" s="799"/>
      <c r="J56" s="644"/>
      <c r="K56" s="1"/>
      <c r="L56" s="1"/>
      <c r="M56" s="644"/>
      <c r="N56" s="131"/>
      <c r="O56" s="102"/>
      <c r="P56" s="102"/>
      <c r="Q56" s="102"/>
      <c r="R56" s="102"/>
      <c r="S56" s="102"/>
      <c r="T56" s="102"/>
      <c r="U56" s="102">
        <v>1</v>
      </c>
      <c r="V56" s="101"/>
      <c r="W56" s="101"/>
      <c r="X56" s="640"/>
      <c r="Y56" s="1"/>
    </row>
    <row r="57" spans="1:25" ht="35.1" customHeight="1">
      <c r="A57" s="712"/>
      <c r="B57" s="889"/>
      <c r="C57" s="1046"/>
      <c r="D57" s="1080"/>
      <c r="E57" s="350">
        <v>3</v>
      </c>
      <c r="F57" s="576" t="s">
        <v>1209</v>
      </c>
      <c r="G57" s="744"/>
      <c r="H57" s="799"/>
      <c r="J57" s="644"/>
      <c r="K57" s="1"/>
      <c r="L57" s="1"/>
      <c r="M57" s="644"/>
      <c r="N57" s="131">
        <v>1</v>
      </c>
      <c r="O57" s="101"/>
      <c r="P57" s="101"/>
      <c r="Q57" s="101"/>
      <c r="R57" s="101"/>
      <c r="S57" s="101"/>
      <c r="T57" s="101"/>
      <c r="U57" s="101"/>
      <c r="V57" s="101"/>
      <c r="W57" s="101"/>
      <c r="X57" s="641"/>
      <c r="Y57" s="1" t="s">
        <v>1798</v>
      </c>
    </row>
    <row r="58" spans="1:25" ht="35.1" customHeight="1">
      <c r="A58" s="278">
        <v>22</v>
      </c>
      <c r="B58" s="382" t="s">
        <v>1210</v>
      </c>
      <c r="C58" s="413" t="s">
        <v>1168</v>
      </c>
      <c r="D58" s="199" t="s">
        <v>1731</v>
      </c>
      <c r="E58" s="350">
        <v>1</v>
      </c>
      <c r="F58" s="576" t="s">
        <v>1211</v>
      </c>
      <c r="G58" s="99" t="s">
        <v>1742</v>
      </c>
      <c r="H58" s="41"/>
      <c r="J58" s="305">
        <v>109.2</v>
      </c>
      <c r="K58" s="1"/>
      <c r="L58" s="1"/>
      <c r="M58" s="315" t="s">
        <v>204</v>
      </c>
      <c r="N58" s="131"/>
      <c r="O58" s="102"/>
      <c r="P58" s="102"/>
      <c r="Q58" s="102"/>
      <c r="R58" s="102"/>
      <c r="S58" s="102"/>
      <c r="T58" s="102"/>
      <c r="U58" s="102"/>
      <c r="V58" s="102">
        <v>1</v>
      </c>
      <c r="W58" s="101"/>
      <c r="X58" s="203">
        <v>89.01</v>
      </c>
      <c r="Y58" s="1"/>
    </row>
    <row r="59" spans="1:25" s="11" customFormat="1" ht="35.1" customHeight="1">
      <c r="A59" s="366">
        <v>23</v>
      </c>
      <c r="B59" s="384" t="s">
        <v>1212</v>
      </c>
      <c r="C59" s="414" t="s">
        <v>1168</v>
      </c>
      <c r="D59" s="400" t="s">
        <v>1732</v>
      </c>
      <c r="E59" s="385">
        <v>1</v>
      </c>
      <c r="F59" s="581" t="s">
        <v>1213</v>
      </c>
      <c r="G59" s="345" t="s">
        <v>1796</v>
      </c>
      <c r="H59" s="385"/>
      <c r="J59" s="363">
        <v>109.69</v>
      </c>
      <c r="K59" s="345"/>
      <c r="L59" s="345"/>
      <c r="M59" s="363" t="s">
        <v>204</v>
      </c>
      <c r="N59" s="582"/>
      <c r="O59" s="272"/>
      <c r="P59" s="272"/>
      <c r="Q59" s="272">
        <v>1</v>
      </c>
      <c r="R59" s="402"/>
      <c r="S59" s="402"/>
      <c r="T59" s="402"/>
      <c r="U59" s="402"/>
      <c r="V59" s="402"/>
      <c r="W59" s="402"/>
      <c r="X59" s="345">
        <v>23.29</v>
      </c>
      <c r="Y59" s="345"/>
    </row>
    <row r="60" spans="1:25" ht="35.1" customHeight="1">
      <c r="A60" s="365">
        <v>24</v>
      </c>
      <c r="B60" s="382" t="s">
        <v>1214</v>
      </c>
      <c r="C60" s="413" t="s">
        <v>1168</v>
      </c>
      <c r="D60" s="199" t="s">
        <v>1733</v>
      </c>
      <c r="E60" s="350">
        <v>1</v>
      </c>
      <c r="F60" s="576" t="s">
        <v>1215</v>
      </c>
      <c r="G60" s="393" t="s">
        <v>1797</v>
      </c>
      <c r="H60" s="383"/>
      <c r="I60" s="1"/>
      <c r="J60" s="347">
        <v>110.4</v>
      </c>
      <c r="K60" s="1"/>
      <c r="L60" s="1"/>
      <c r="M60" s="347" t="s">
        <v>204</v>
      </c>
      <c r="N60" s="131"/>
      <c r="O60" s="102"/>
      <c r="P60" s="102"/>
      <c r="Q60" s="102">
        <v>1</v>
      </c>
      <c r="R60" s="101"/>
      <c r="S60" s="101"/>
      <c r="T60" s="101"/>
      <c r="U60" s="101"/>
      <c r="V60" s="101"/>
      <c r="W60" s="101"/>
      <c r="X60" s="377"/>
      <c r="Y60" s="1"/>
    </row>
    <row r="61" spans="1:25" ht="35.1" customHeight="1">
      <c r="A61" s="641">
        <v>25</v>
      </c>
      <c r="B61" s="1070" t="s">
        <v>2227</v>
      </c>
      <c r="C61" s="874" t="s">
        <v>1168</v>
      </c>
      <c r="D61" s="489" t="s">
        <v>2228</v>
      </c>
      <c r="E61" s="583">
        <v>1</v>
      </c>
      <c r="F61" s="584" t="s">
        <v>2229</v>
      </c>
      <c r="G61" s="1071" t="s">
        <v>2019</v>
      </c>
      <c r="J61" s="640">
        <v>215.98</v>
      </c>
      <c r="K61" s="556"/>
      <c r="L61" s="754"/>
      <c r="M61" s="640" t="s">
        <v>204</v>
      </c>
      <c r="N61" s="585"/>
      <c r="O61" s="556"/>
      <c r="P61" s="556"/>
      <c r="Q61" s="556"/>
      <c r="R61" s="556"/>
      <c r="S61" s="556"/>
      <c r="T61" s="556"/>
      <c r="U61" s="556"/>
      <c r="V61" s="556"/>
      <c r="W61" s="556"/>
      <c r="X61" s="556"/>
      <c r="Y61" s="556"/>
    </row>
    <row r="62" spans="1:25" ht="35.1" customHeight="1">
      <c r="A62" s="769"/>
      <c r="B62" s="726"/>
      <c r="C62" s="876"/>
      <c r="D62" s="415" t="s">
        <v>2230</v>
      </c>
      <c r="E62" s="408">
        <v>2</v>
      </c>
      <c r="F62" s="577" t="s">
        <v>2231</v>
      </c>
      <c r="G62" s="1072"/>
      <c r="J62" s="641"/>
      <c r="K62" s="1"/>
      <c r="L62" s="748"/>
      <c r="M62" s="641"/>
      <c r="N62" s="13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5.1" customHeight="1">
      <c r="A63" s="769">
        <v>26</v>
      </c>
      <c r="B63" s="726" t="s">
        <v>2232</v>
      </c>
      <c r="C63" s="872" t="s">
        <v>2233</v>
      </c>
      <c r="D63" s="872" t="s">
        <v>2234</v>
      </c>
      <c r="E63" s="359">
        <v>1</v>
      </c>
      <c r="F63" s="578" t="s">
        <v>2235</v>
      </c>
      <c r="G63" s="1006" t="s">
        <v>2236</v>
      </c>
      <c r="J63" s="642">
        <v>459</v>
      </c>
      <c r="K63" s="1"/>
      <c r="L63" s="1"/>
      <c r="M63" s="639" t="s">
        <v>204</v>
      </c>
      <c r="N63" s="131">
        <v>1</v>
      </c>
      <c r="O63" s="1"/>
      <c r="P63" s="1"/>
      <c r="Q63" s="1"/>
      <c r="R63" s="1"/>
      <c r="S63" s="1"/>
      <c r="T63" s="1"/>
      <c r="U63" s="1"/>
      <c r="V63" s="1"/>
      <c r="W63" s="1"/>
      <c r="X63" s="639">
        <v>37.270000000000003</v>
      </c>
      <c r="Y63" s="1"/>
    </row>
    <row r="64" spans="1:25" ht="35.1" customHeight="1">
      <c r="A64" s="769"/>
      <c r="B64" s="726"/>
      <c r="C64" s="873"/>
      <c r="D64" s="873"/>
      <c r="E64" s="359">
        <v>2</v>
      </c>
      <c r="F64" s="578" t="s">
        <v>2237</v>
      </c>
      <c r="G64" s="1073"/>
      <c r="J64" s="698"/>
      <c r="K64" s="1"/>
      <c r="L64" s="1"/>
      <c r="M64" s="640"/>
      <c r="N64" s="131"/>
      <c r="O64" s="230"/>
      <c r="P64" s="102">
        <v>1</v>
      </c>
      <c r="Q64" s="1"/>
      <c r="R64" s="1"/>
      <c r="S64" s="1"/>
      <c r="T64" s="1"/>
      <c r="U64" s="1"/>
      <c r="V64" s="1"/>
      <c r="W64" s="1"/>
      <c r="X64" s="640"/>
      <c r="Y64" s="1"/>
    </row>
    <row r="65" spans="1:25" ht="35.1" customHeight="1">
      <c r="A65" s="769"/>
      <c r="B65" s="726"/>
      <c r="C65" s="873"/>
      <c r="D65" s="873"/>
      <c r="E65" s="359">
        <v>3</v>
      </c>
      <c r="F65" s="578" t="s">
        <v>2238</v>
      </c>
      <c r="G65" s="1073"/>
      <c r="J65" s="698"/>
      <c r="K65" s="1"/>
      <c r="L65" s="1"/>
      <c r="M65" s="640"/>
      <c r="N65" s="131"/>
      <c r="O65" s="230"/>
      <c r="P65" s="230"/>
      <c r="Q65" s="102">
        <v>1</v>
      </c>
      <c r="R65" s="1"/>
      <c r="S65" s="1"/>
      <c r="T65" s="1"/>
      <c r="U65" s="1"/>
      <c r="V65" s="1"/>
      <c r="W65" s="1"/>
      <c r="X65" s="640"/>
      <c r="Y65" s="1"/>
    </row>
    <row r="66" spans="1:25" ht="35.1" customHeight="1">
      <c r="A66" s="769"/>
      <c r="B66" s="726"/>
      <c r="C66" s="874"/>
      <c r="D66" s="874"/>
      <c r="E66" s="359">
        <v>4</v>
      </c>
      <c r="F66" s="579" t="s">
        <v>2239</v>
      </c>
      <c r="G66" s="1074"/>
      <c r="J66" s="643"/>
      <c r="K66" s="1"/>
      <c r="L66" s="1"/>
      <c r="M66" s="641"/>
      <c r="N66" s="131">
        <v>1</v>
      </c>
      <c r="O66" s="1"/>
      <c r="P66" s="1"/>
      <c r="Q66" s="1"/>
      <c r="R66" s="1"/>
      <c r="S66" s="1"/>
      <c r="T66" s="1"/>
      <c r="U66" s="1"/>
      <c r="V66" s="1"/>
      <c r="W66" s="1"/>
      <c r="X66" s="641"/>
      <c r="Y66" s="1"/>
    </row>
    <row r="67" spans="1:25" ht="35.1" customHeight="1">
      <c r="A67" s="276">
        <v>27</v>
      </c>
      <c r="B67" s="409" t="s">
        <v>2240</v>
      </c>
      <c r="C67" s="872" t="s">
        <v>2233</v>
      </c>
      <c r="D67" s="872" t="s">
        <v>2241</v>
      </c>
      <c r="E67" s="359">
        <v>1</v>
      </c>
      <c r="F67" s="578" t="s">
        <v>2242</v>
      </c>
      <c r="G67" s="282" t="s">
        <v>2243</v>
      </c>
      <c r="J67" s="639">
        <v>225.81</v>
      </c>
      <c r="K67" s="1"/>
      <c r="L67" s="1"/>
      <c r="M67" s="639" t="s">
        <v>204</v>
      </c>
      <c r="N67" s="131">
        <v>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35.1" customHeight="1">
      <c r="A68" s="276">
        <v>28</v>
      </c>
      <c r="B68" s="409" t="s">
        <v>2244</v>
      </c>
      <c r="C68" s="874"/>
      <c r="D68" s="874"/>
      <c r="E68" s="359">
        <v>1</v>
      </c>
      <c r="F68" s="578" t="s">
        <v>2245</v>
      </c>
      <c r="G68" s="281" t="s">
        <v>1748</v>
      </c>
      <c r="J68" s="641"/>
      <c r="K68" s="1"/>
      <c r="L68" s="1"/>
      <c r="M68" s="641"/>
      <c r="N68" s="13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5.1" customHeight="1">
      <c r="A69" s="276">
        <v>29</v>
      </c>
      <c r="B69" s="368" t="s">
        <v>2246</v>
      </c>
      <c r="C69" s="415" t="s">
        <v>2233</v>
      </c>
      <c r="D69" s="415" t="s">
        <v>2247</v>
      </c>
      <c r="E69" s="359">
        <v>1</v>
      </c>
      <c r="F69" s="578" t="s">
        <v>2248</v>
      </c>
      <c r="G69" s="280" t="s">
        <v>2249</v>
      </c>
      <c r="J69" s="306">
        <v>113.31</v>
      </c>
      <c r="K69" s="1"/>
      <c r="L69" s="1"/>
      <c r="M69" s="312" t="s">
        <v>204</v>
      </c>
      <c r="N69" s="131">
        <v>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5.1" customHeight="1">
      <c r="A70" s="639">
        <v>30</v>
      </c>
      <c r="B70" s="726" t="s">
        <v>2250</v>
      </c>
      <c r="C70" s="876" t="s">
        <v>2233</v>
      </c>
      <c r="D70" s="834" t="s">
        <v>2251</v>
      </c>
      <c r="E70" s="359">
        <v>1</v>
      </c>
      <c r="F70" s="579" t="s">
        <v>2252</v>
      </c>
      <c r="G70" s="1066" t="s">
        <v>2236</v>
      </c>
      <c r="J70" s="639">
        <v>340.54</v>
      </c>
      <c r="K70" s="1"/>
      <c r="L70" s="1"/>
      <c r="M70" s="639" t="s">
        <v>204</v>
      </c>
      <c r="N70" s="131"/>
      <c r="O70" s="102">
        <v>1</v>
      </c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5.1" customHeight="1">
      <c r="A71" s="640"/>
      <c r="B71" s="726"/>
      <c r="C71" s="876"/>
      <c r="D71" s="838"/>
      <c r="E71" s="359">
        <v>2</v>
      </c>
      <c r="F71" s="578" t="s">
        <v>2253</v>
      </c>
      <c r="G71" s="1067"/>
      <c r="J71" s="640"/>
      <c r="K71" s="1"/>
      <c r="L71" s="1"/>
      <c r="M71" s="640"/>
      <c r="N71" s="131"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5.1" customHeight="1">
      <c r="A72" s="641"/>
      <c r="B72" s="726"/>
      <c r="C72" s="876"/>
      <c r="D72" s="835"/>
      <c r="E72" s="359">
        <v>3</v>
      </c>
      <c r="F72" s="579" t="s">
        <v>2254</v>
      </c>
      <c r="G72" s="1067"/>
      <c r="J72" s="641"/>
      <c r="K72" s="1"/>
      <c r="L72" s="1"/>
      <c r="M72" s="641"/>
      <c r="N72" s="131"/>
      <c r="O72" s="230"/>
      <c r="P72" s="102">
        <v>1</v>
      </c>
      <c r="Q72" s="1"/>
      <c r="R72" s="1"/>
      <c r="S72" s="1"/>
      <c r="T72" s="1"/>
      <c r="U72" s="1"/>
      <c r="V72" s="1"/>
      <c r="W72" s="1"/>
      <c r="X72" s="1"/>
      <c r="Y72" s="1"/>
    </row>
    <row r="73" spans="1:25" ht="35.1" customHeight="1">
      <c r="A73" s="639">
        <v>31</v>
      </c>
      <c r="B73" s="1075" t="s">
        <v>2255</v>
      </c>
      <c r="C73" s="872" t="s">
        <v>2233</v>
      </c>
      <c r="D73" s="872" t="s">
        <v>2256</v>
      </c>
      <c r="E73" s="359">
        <v>1</v>
      </c>
      <c r="F73" s="578" t="s">
        <v>2257</v>
      </c>
      <c r="G73" s="1068" t="s">
        <v>2258</v>
      </c>
      <c r="J73" s="639">
        <v>229.26</v>
      </c>
      <c r="K73" s="1"/>
      <c r="L73" s="1"/>
      <c r="M73" s="639" t="s">
        <v>204</v>
      </c>
      <c r="N73" s="131"/>
      <c r="O73" s="230"/>
      <c r="P73" s="230"/>
      <c r="Q73" s="102">
        <v>1</v>
      </c>
      <c r="R73" s="1"/>
      <c r="S73" s="1"/>
      <c r="T73" s="1"/>
      <c r="U73" s="1"/>
      <c r="V73" s="1"/>
      <c r="W73" s="1"/>
      <c r="X73" s="639">
        <v>24.92</v>
      </c>
      <c r="Y73" s="1"/>
    </row>
    <row r="74" spans="1:25" ht="35.1" customHeight="1">
      <c r="A74" s="641"/>
      <c r="B74" s="1070"/>
      <c r="C74" s="874"/>
      <c r="D74" s="874"/>
      <c r="E74" s="359">
        <v>2</v>
      </c>
      <c r="F74" s="578" t="s">
        <v>2259</v>
      </c>
      <c r="G74" s="1069"/>
      <c r="J74" s="641"/>
      <c r="K74" s="1"/>
      <c r="L74" s="1"/>
      <c r="M74" s="641"/>
      <c r="N74" s="131">
        <v>1</v>
      </c>
      <c r="O74" s="1"/>
      <c r="P74" s="1"/>
      <c r="Q74" s="1"/>
      <c r="R74" s="1"/>
      <c r="S74" s="1"/>
      <c r="T74" s="1"/>
      <c r="U74" s="1"/>
      <c r="V74" s="1"/>
      <c r="W74" s="1"/>
      <c r="X74" s="641"/>
      <c r="Y74" s="1"/>
    </row>
    <row r="75" spans="1:25" ht="35.1" customHeight="1">
      <c r="A75" s="276">
        <v>32</v>
      </c>
      <c r="B75" s="368" t="s">
        <v>2260</v>
      </c>
      <c r="C75" s="872" t="s">
        <v>2233</v>
      </c>
      <c r="D75" s="872" t="s">
        <v>2261</v>
      </c>
      <c r="E75" s="359">
        <v>1</v>
      </c>
      <c r="F75" s="578" t="s">
        <v>2262</v>
      </c>
      <c r="G75" s="280" t="s">
        <v>2263</v>
      </c>
      <c r="J75" s="639">
        <v>227.51</v>
      </c>
      <c r="K75" s="1"/>
      <c r="L75" s="1"/>
      <c r="M75" s="639" t="s">
        <v>204</v>
      </c>
      <c r="N75" s="131">
        <v>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5.1" customHeight="1">
      <c r="A76" s="276">
        <v>33</v>
      </c>
      <c r="B76" s="368" t="s">
        <v>2264</v>
      </c>
      <c r="C76" s="874"/>
      <c r="D76" s="874"/>
      <c r="E76" s="359">
        <v>1</v>
      </c>
      <c r="F76" s="578" t="s">
        <v>2265</v>
      </c>
      <c r="G76" s="280" t="s">
        <v>2266</v>
      </c>
      <c r="J76" s="641"/>
      <c r="K76" s="1"/>
      <c r="L76" s="1"/>
      <c r="M76" s="641"/>
      <c r="N76" s="131"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5.1" customHeight="1">
      <c r="A77" s="276">
        <v>34</v>
      </c>
      <c r="B77" s="368" t="s">
        <v>2267</v>
      </c>
      <c r="C77" s="872" t="s">
        <v>2233</v>
      </c>
      <c r="D77" s="872" t="s">
        <v>2268</v>
      </c>
      <c r="E77" s="359">
        <v>1</v>
      </c>
      <c r="F77" s="578" t="s">
        <v>2269</v>
      </c>
      <c r="G77" s="280" t="s">
        <v>2270</v>
      </c>
      <c r="J77" s="639">
        <v>226.93</v>
      </c>
      <c r="K77" s="1"/>
      <c r="L77" s="1"/>
      <c r="M77" s="639" t="s">
        <v>204</v>
      </c>
      <c r="N77" s="131"/>
      <c r="O77" s="230"/>
      <c r="P77" s="230"/>
      <c r="Q77" s="102">
        <v>1</v>
      </c>
      <c r="R77" s="1"/>
      <c r="S77" s="1"/>
      <c r="T77" s="1"/>
      <c r="U77" s="1"/>
      <c r="V77" s="1"/>
      <c r="W77" s="1"/>
      <c r="X77" s="1"/>
      <c r="Y77" s="1"/>
    </row>
    <row r="78" spans="1:25" ht="35.1" customHeight="1">
      <c r="A78" s="276">
        <v>35</v>
      </c>
      <c r="B78" s="368" t="s">
        <v>2271</v>
      </c>
      <c r="C78" s="874"/>
      <c r="D78" s="874"/>
      <c r="E78" s="359">
        <v>1</v>
      </c>
      <c r="F78" s="578" t="s">
        <v>2272</v>
      </c>
      <c r="G78" s="280" t="s">
        <v>2270</v>
      </c>
      <c r="J78" s="641"/>
      <c r="K78" s="1"/>
      <c r="L78" s="1"/>
      <c r="M78" s="641"/>
      <c r="N78" s="131"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5.1" customHeight="1">
      <c r="A79" s="276">
        <v>36</v>
      </c>
      <c r="B79" s="368" t="s">
        <v>2273</v>
      </c>
      <c r="C79" s="415" t="s">
        <v>2233</v>
      </c>
      <c r="D79" s="415" t="s">
        <v>2274</v>
      </c>
      <c r="E79" s="359">
        <v>1</v>
      </c>
      <c r="F79" s="578" t="s">
        <v>2275</v>
      </c>
      <c r="G79" s="297" t="s">
        <v>2276</v>
      </c>
      <c r="J79" s="306">
        <v>113.65</v>
      </c>
      <c r="K79" s="1"/>
      <c r="L79" s="1"/>
      <c r="M79" s="312" t="s">
        <v>204</v>
      </c>
      <c r="N79" s="131">
        <v>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5.1" customHeight="1">
      <c r="A80" s="276">
        <v>37</v>
      </c>
      <c r="B80" s="368" t="s">
        <v>2277</v>
      </c>
      <c r="C80" s="415" t="s">
        <v>2233</v>
      </c>
      <c r="D80" s="415" t="s">
        <v>2278</v>
      </c>
      <c r="E80" s="359">
        <v>1</v>
      </c>
      <c r="F80" s="578" t="s">
        <v>2279</v>
      </c>
      <c r="G80" s="297" t="s">
        <v>2236</v>
      </c>
      <c r="J80" s="306">
        <v>114.22</v>
      </c>
      <c r="K80" s="1"/>
      <c r="L80" s="1"/>
      <c r="M80" s="312" t="s">
        <v>204</v>
      </c>
      <c r="N80" s="131"/>
      <c r="O80" s="230"/>
      <c r="P80" s="230"/>
      <c r="Q80" s="102">
        <v>1</v>
      </c>
      <c r="R80" s="1"/>
      <c r="S80" s="1"/>
      <c r="T80" s="1"/>
      <c r="U80" s="1"/>
      <c r="V80" s="1"/>
      <c r="W80" s="1"/>
      <c r="X80" s="1"/>
      <c r="Y80" s="1"/>
    </row>
    <row r="81" spans="1:25" ht="35.1" customHeight="1">
      <c r="A81" s="277">
        <v>38</v>
      </c>
      <c r="B81" s="409" t="s">
        <v>2280</v>
      </c>
      <c r="C81" s="417" t="s">
        <v>2233</v>
      </c>
      <c r="D81" s="417" t="s">
        <v>1722</v>
      </c>
      <c r="E81" s="406">
        <v>1</v>
      </c>
      <c r="F81" s="580" t="s">
        <v>2281</v>
      </c>
      <c r="G81" s="282" t="s">
        <v>2282</v>
      </c>
      <c r="J81" s="304">
        <v>112.81</v>
      </c>
      <c r="K81" s="38"/>
      <c r="L81" s="38"/>
      <c r="M81" s="313" t="s">
        <v>204</v>
      </c>
      <c r="N81" s="207">
        <v>1</v>
      </c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5" s="11" customFormat="1" ht="20.100000000000001" customHeight="1">
      <c r="A82" s="276"/>
      <c r="B82" s="69" t="s">
        <v>206</v>
      </c>
      <c r="C82" s="69"/>
      <c r="D82" s="295"/>
      <c r="E82" s="69">
        <f>E9+E14+E16+E18+E20+E21+E22+E23+E24+E25+E28+E30+E32+E36+E42+E45+E47+E50+E52+E54+E57+E58+E59+E60+E62+E66+E68+E69+E72+E74+E76+E78+E79+E80+E81+E67+E77+E75</f>
        <v>74</v>
      </c>
      <c r="F82" s="276"/>
      <c r="G82" s="296"/>
      <c r="H82" s="276"/>
      <c r="I82" s="276"/>
      <c r="J82" s="321">
        <f>SUM(J8:J81)</f>
        <v>8127.08</v>
      </c>
      <c r="K82" s="276"/>
      <c r="L82" s="276"/>
      <c r="M82" s="276"/>
      <c r="N82" s="208">
        <f>SUM(N8:N81)</f>
        <v>18</v>
      </c>
      <c r="O82" s="69">
        <f>O8+O9+O10+O11+O12+O13+O14+O15+O16+O17+O18+O19+O20+O21+O22+O23+O24+O25+O26+O27+O28+O29+O30+O31+O32+O33+O34+O35+O36+O37+O38+O39+O40+O41+O42+O43+O44+O45+O46+O47+O48+O49+O50+O51+O52+O53+O54+O55+O56+O57+O58+O59+O60+O61+O62+O63+O64+O65+O66+O67+O68+O69+O70+O71+O72+O73+O74+O75+O76+O77+O78+O79+O80+O81</f>
        <v>6</v>
      </c>
      <c r="P82" s="599">
        <f t="shared" ref="P82:W82" si="0">P8+P9+P10+P11+P12+P13+P14+P15+P16+P17+P18+P19+P20+P21+P22+P23+P24+P25+P26+P27+P28+P29+P30+P31+P32+P33+P34+P35+P36+P37+P38+P39+P40+P41+P42+P43+P44+P45+P46+P47+P48+P49+P50+P51+P52+P53+P54+P55+P56+P57+P58+P59+P60+P61+P62+P63+P64+P65+P66+P67+P68+P69+P70+P71+P72+P73+P74+P75+P76+P77+P78+P79+P80+P81</f>
        <v>4</v>
      </c>
      <c r="Q82" s="599">
        <f t="shared" si="0"/>
        <v>11</v>
      </c>
      <c r="R82" s="599">
        <f t="shared" si="0"/>
        <v>5</v>
      </c>
      <c r="S82" s="599">
        <f t="shared" si="0"/>
        <v>18</v>
      </c>
      <c r="T82" s="599">
        <f t="shared" si="0"/>
        <v>0</v>
      </c>
      <c r="U82" s="599">
        <f t="shared" si="0"/>
        <v>5</v>
      </c>
      <c r="V82" s="599">
        <f t="shared" si="0"/>
        <v>4</v>
      </c>
      <c r="W82" s="599">
        <f t="shared" si="0"/>
        <v>0</v>
      </c>
      <c r="X82" s="69">
        <f t="shared" ref="X82" si="1">SUM(X8:X60)</f>
        <v>1588.7700000000002</v>
      </c>
      <c r="Y82" s="276"/>
    </row>
  </sheetData>
  <mergeCells count="214">
    <mergeCell ref="J70:J72"/>
    <mergeCell ref="J73:J74"/>
    <mergeCell ref="X15:X16"/>
    <mergeCell ref="X19:X20"/>
    <mergeCell ref="X48:X50"/>
    <mergeCell ref="X51:X52"/>
    <mergeCell ref="X55:X57"/>
    <mergeCell ref="J55:J57"/>
    <mergeCell ref="M55:M57"/>
    <mergeCell ref="M37:M42"/>
    <mergeCell ref="J26:J28"/>
    <mergeCell ref="M26:M28"/>
    <mergeCell ref="J29:J30"/>
    <mergeCell ref="M29:M30"/>
    <mergeCell ref="X43:X45"/>
    <mergeCell ref="J67:J68"/>
    <mergeCell ref="X26:X28"/>
    <mergeCell ref="X46:X47"/>
    <mergeCell ref="X53:X54"/>
    <mergeCell ref="X73:X74"/>
    <mergeCell ref="G8:G9"/>
    <mergeCell ref="G10:G14"/>
    <mergeCell ref="G29:G30"/>
    <mergeCell ref="G31:G32"/>
    <mergeCell ref="M33:M36"/>
    <mergeCell ref="J37:J42"/>
    <mergeCell ref="J51:J52"/>
    <mergeCell ref="M51:M52"/>
    <mergeCell ref="J10:J14"/>
    <mergeCell ref="M10:M14"/>
    <mergeCell ref="J15:J16"/>
    <mergeCell ref="M15:M16"/>
    <mergeCell ref="J17:J18"/>
    <mergeCell ref="M17:M18"/>
    <mergeCell ref="J19:J20"/>
    <mergeCell ref="M19:M20"/>
    <mergeCell ref="H37:H42"/>
    <mergeCell ref="H26:H28"/>
    <mergeCell ref="H17:H18"/>
    <mergeCell ref="H10:H14"/>
    <mergeCell ref="A53:A54"/>
    <mergeCell ref="B53:B54"/>
    <mergeCell ref="C53:C54"/>
    <mergeCell ref="H53:H54"/>
    <mergeCell ref="J53:J54"/>
    <mergeCell ref="M53:M54"/>
    <mergeCell ref="J43:J45"/>
    <mergeCell ref="M43:M45"/>
    <mergeCell ref="J46:J47"/>
    <mergeCell ref="M46:M47"/>
    <mergeCell ref="J48:J50"/>
    <mergeCell ref="M48:M50"/>
    <mergeCell ref="D48:D50"/>
    <mergeCell ref="G48:G50"/>
    <mergeCell ref="G46:G47"/>
    <mergeCell ref="A43:A45"/>
    <mergeCell ref="B43:B45"/>
    <mergeCell ref="C43:C45"/>
    <mergeCell ref="H43:H45"/>
    <mergeCell ref="A1:Y1"/>
    <mergeCell ref="A55:A57"/>
    <mergeCell ref="B55:B57"/>
    <mergeCell ref="C55:C57"/>
    <mergeCell ref="H51:H52"/>
    <mergeCell ref="H55:H57"/>
    <mergeCell ref="A51:A52"/>
    <mergeCell ref="B51:B52"/>
    <mergeCell ref="C51:C52"/>
    <mergeCell ref="D51:D52"/>
    <mergeCell ref="D53:D54"/>
    <mergeCell ref="D55:D57"/>
    <mergeCell ref="G51:G52"/>
    <mergeCell ref="G55:G57"/>
    <mergeCell ref="G53:G54"/>
    <mergeCell ref="H46:H47"/>
    <mergeCell ref="A48:A50"/>
    <mergeCell ref="B48:B50"/>
    <mergeCell ref="C48:C50"/>
    <mergeCell ref="H48:H50"/>
    <mergeCell ref="A46:A47"/>
    <mergeCell ref="B46:B47"/>
    <mergeCell ref="C46:C47"/>
    <mergeCell ref="D46:D47"/>
    <mergeCell ref="A37:A42"/>
    <mergeCell ref="B37:B42"/>
    <mergeCell ref="C37:C42"/>
    <mergeCell ref="D37:D42"/>
    <mergeCell ref="D43:D45"/>
    <mergeCell ref="G37:G42"/>
    <mergeCell ref="G43:G45"/>
    <mergeCell ref="H31:H32"/>
    <mergeCell ref="A33:A36"/>
    <mergeCell ref="B33:B36"/>
    <mergeCell ref="C33:C36"/>
    <mergeCell ref="H33:H36"/>
    <mergeCell ref="A31:A32"/>
    <mergeCell ref="B31:B32"/>
    <mergeCell ref="C31:C32"/>
    <mergeCell ref="D33:D36"/>
    <mergeCell ref="D31:D32"/>
    <mergeCell ref="G33:G36"/>
    <mergeCell ref="A29:A30"/>
    <mergeCell ref="B29:B30"/>
    <mergeCell ref="C29:C30"/>
    <mergeCell ref="H29:H30"/>
    <mergeCell ref="A26:A28"/>
    <mergeCell ref="B26:B28"/>
    <mergeCell ref="C26:C28"/>
    <mergeCell ref="G26:G28"/>
    <mergeCell ref="D26:D28"/>
    <mergeCell ref="D29:D30"/>
    <mergeCell ref="A19:A20"/>
    <mergeCell ref="B19:B20"/>
    <mergeCell ref="C19:C20"/>
    <mergeCell ref="H19:H20"/>
    <mergeCell ref="A17:A18"/>
    <mergeCell ref="B17:B18"/>
    <mergeCell ref="C17:C18"/>
    <mergeCell ref="G19:G20"/>
    <mergeCell ref="D17:D18"/>
    <mergeCell ref="D19:D20"/>
    <mergeCell ref="G17:G18"/>
    <mergeCell ref="A15:A16"/>
    <mergeCell ref="B15:B16"/>
    <mergeCell ref="C15:C16"/>
    <mergeCell ref="H15:H16"/>
    <mergeCell ref="A10:A14"/>
    <mergeCell ref="B10:B14"/>
    <mergeCell ref="C10:C14"/>
    <mergeCell ref="G15:G16"/>
    <mergeCell ref="D10:D14"/>
    <mergeCell ref="D15:D16"/>
    <mergeCell ref="A8:A9"/>
    <mergeCell ref="H8:H9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B8:B9"/>
    <mergeCell ref="C8:C9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D5:D7"/>
    <mergeCell ref="D8:D9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C75:C76"/>
    <mergeCell ref="D75:D76"/>
    <mergeCell ref="C77:C78"/>
    <mergeCell ref="D77:D78"/>
    <mergeCell ref="B61:B62"/>
    <mergeCell ref="C61:C62"/>
    <mergeCell ref="G61:G62"/>
    <mergeCell ref="B63:B66"/>
    <mergeCell ref="C63:C66"/>
    <mergeCell ref="D63:D66"/>
    <mergeCell ref="G63:G66"/>
    <mergeCell ref="C67:C68"/>
    <mergeCell ref="D67:D68"/>
    <mergeCell ref="B73:B74"/>
    <mergeCell ref="A61:A62"/>
    <mergeCell ref="A63:A66"/>
    <mergeCell ref="A70:A72"/>
    <mergeCell ref="A73:A74"/>
    <mergeCell ref="B70:B72"/>
    <mergeCell ref="C70:C72"/>
    <mergeCell ref="D70:D72"/>
    <mergeCell ref="G70:G72"/>
    <mergeCell ref="G73:G74"/>
    <mergeCell ref="D73:D74"/>
    <mergeCell ref="C73:C74"/>
    <mergeCell ref="X8:X9"/>
    <mergeCell ref="X10:X14"/>
    <mergeCell ref="X29:X30"/>
    <mergeCell ref="X31:X32"/>
    <mergeCell ref="X33:X36"/>
    <mergeCell ref="X37:X42"/>
    <mergeCell ref="X63:X66"/>
    <mergeCell ref="J75:J76"/>
    <mergeCell ref="J77:J78"/>
    <mergeCell ref="J8:J9"/>
    <mergeCell ref="M8:M9"/>
    <mergeCell ref="L61:L62"/>
    <mergeCell ref="M63:M66"/>
    <mergeCell ref="M61:M62"/>
    <mergeCell ref="M67:M68"/>
    <mergeCell ref="J31:J32"/>
    <mergeCell ref="M31:M32"/>
    <mergeCell ref="J33:J36"/>
    <mergeCell ref="M70:M72"/>
    <mergeCell ref="M73:M74"/>
    <mergeCell ref="M75:M76"/>
    <mergeCell ref="M77:M78"/>
    <mergeCell ref="J61:J62"/>
    <mergeCell ref="J63:J66"/>
  </mergeCells>
  <pageMargins left="0.15748031496063" right="0.15" top="0.118110236220472" bottom="0.15748031496063" header="0.118110236220472" footer="0.118110236220472"/>
  <pageSetup paperSize="9" scale="75" orientation="landscape" r:id="rId1"/>
  <rowBreaks count="3" manualBreakCount="3">
    <brk id="23" max="24" man="1"/>
    <brk id="42" max="24" man="1"/>
    <brk id="6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showGridLines="0" view="pageBreakPreview" zoomScale="82" zoomScaleSheetLayoutView="82" workbookViewId="0">
      <pane xSplit="1" ySplit="7" topLeftCell="B58" activePane="bottomRight" state="frozen"/>
      <selection pane="topRight" activeCell="B1" sqref="B1"/>
      <selection pane="bottomLeft" activeCell="A8" sqref="A8"/>
      <selection pane="bottomRight" activeCell="X54" sqref="X54"/>
    </sheetView>
  </sheetViews>
  <sheetFormatPr defaultRowHeight="15.75"/>
  <cols>
    <col min="1" max="1" width="3.85546875" style="317" customWidth="1"/>
    <col min="2" max="2" width="11" style="5" customWidth="1"/>
    <col min="3" max="3" width="8.7109375" customWidth="1"/>
    <col min="4" max="4" width="13" style="9" customWidth="1"/>
    <col min="5" max="5" width="4.140625" customWidth="1"/>
    <col min="6" max="6" width="28.140625" customWidth="1"/>
    <col min="7" max="7" width="25" style="119" customWidth="1"/>
    <col min="8" max="8" width="15.85546875" hidden="1" customWidth="1"/>
    <col min="9" max="9" width="9.28515625" hidden="1" customWidth="1"/>
    <col min="10" max="10" width="10.7109375" style="11" customWidth="1"/>
    <col min="11" max="11" width="10.140625" hidden="1" customWidth="1"/>
    <col min="12" max="12" width="5.140625" hidden="1" customWidth="1"/>
    <col min="13" max="13" width="9.42578125" style="11" hidden="1" customWidth="1"/>
    <col min="14" max="14" width="3.7109375" style="10" hidden="1" customWidth="1"/>
    <col min="15" max="15" width="4.7109375" customWidth="1"/>
    <col min="16" max="18" width="4.7109375" style="10" customWidth="1"/>
    <col min="19" max="23" width="4.7109375" customWidth="1"/>
    <col min="24" max="24" width="10.7109375" customWidth="1"/>
    <col min="25" max="25" width="12.7109375" style="98" customWidth="1"/>
  </cols>
  <sheetData>
    <row r="1" spans="1:25" ht="15">
      <c r="A1" s="671" t="s">
        <v>18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3"/>
    </row>
    <row r="2" spans="1:25" ht="15" customHeight="1">
      <c r="A2" s="674" t="s">
        <v>1777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6"/>
    </row>
    <row r="3" spans="1:25" ht="15">
      <c r="A3" s="677" t="s">
        <v>1849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9"/>
      <c r="X3" s="680" t="str">
        <f>Summary!V3</f>
        <v>Date:-28.02.2015</v>
      </c>
      <c r="Y3" s="681"/>
    </row>
    <row r="4" spans="1:25" s="11" customFormat="1" ht="34.5" customHeight="1">
      <c r="A4" s="682" t="s">
        <v>1853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684"/>
    </row>
    <row r="5" spans="1:25" ht="18" customHeight="1">
      <c r="A5" s="615" t="s">
        <v>0</v>
      </c>
      <c r="B5" s="685" t="s">
        <v>1</v>
      </c>
      <c r="C5" s="615" t="s">
        <v>2</v>
      </c>
      <c r="D5" s="616" t="s">
        <v>3</v>
      </c>
      <c r="E5" s="615" t="s">
        <v>0</v>
      </c>
      <c r="F5" s="615" t="s">
        <v>4</v>
      </c>
      <c r="G5" s="616" t="s">
        <v>5</v>
      </c>
      <c r="H5" s="610" t="s">
        <v>209</v>
      </c>
      <c r="I5" s="615" t="s">
        <v>207</v>
      </c>
      <c r="J5" s="610" t="s">
        <v>208</v>
      </c>
      <c r="K5" s="610" t="s">
        <v>31</v>
      </c>
      <c r="L5" s="615" t="s">
        <v>19</v>
      </c>
      <c r="M5" s="610" t="s">
        <v>32</v>
      </c>
      <c r="N5" s="670" t="s">
        <v>15</v>
      </c>
      <c r="O5" s="670"/>
      <c r="P5" s="670"/>
      <c r="Q5" s="670"/>
      <c r="R5" s="670"/>
      <c r="S5" s="670"/>
      <c r="T5" s="670"/>
      <c r="U5" s="670"/>
      <c r="V5" s="670"/>
      <c r="W5" s="670"/>
      <c r="X5" s="610" t="s">
        <v>20</v>
      </c>
      <c r="Y5" s="686" t="s">
        <v>13</v>
      </c>
    </row>
    <row r="6" spans="1:25" ht="33" customHeight="1">
      <c r="A6" s="615"/>
      <c r="B6" s="685"/>
      <c r="C6" s="615"/>
      <c r="D6" s="616"/>
      <c r="E6" s="615"/>
      <c r="F6" s="615"/>
      <c r="G6" s="616"/>
      <c r="H6" s="669"/>
      <c r="I6" s="615"/>
      <c r="J6" s="669"/>
      <c r="K6" s="669"/>
      <c r="L6" s="615"/>
      <c r="M6" s="669"/>
      <c r="N6" s="615" t="s">
        <v>6</v>
      </c>
      <c r="O6" s="670" t="s">
        <v>2463</v>
      </c>
      <c r="P6" s="615" t="s">
        <v>9</v>
      </c>
      <c r="Q6" s="615" t="s">
        <v>8</v>
      </c>
      <c r="R6" s="615" t="s">
        <v>16</v>
      </c>
      <c r="S6" s="615"/>
      <c r="T6" s="615" t="s">
        <v>17</v>
      </c>
      <c r="U6" s="615"/>
      <c r="V6" s="615" t="s">
        <v>12</v>
      </c>
      <c r="W6" s="615" t="s">
        <v>7</v>
      </c>
      <c r="X6" s="669"/>
      <c r="Y6" s="687"/>
    </row>
    <row r="7" spans="1:25" ht="44.25" customHeight="1">
      <c r="A7" s="615"/>
      <c r="B7" s="685"/>
      <c r="C7" s="615"/>
      <c r="D7" s="616"/>
      <c r="E7" s="615"/>
      <c r="F7" s="615"/>
      <c r="G7" s="616"/>
      <c r="H7" s="611"/>
      <c r="I7" s="615"/>
      <c r="J7" s="611"/>
      <c r="K7" s="611"/>
      <c r="L7" s="615"/>
      <c r="M7" s="611"/>
      <c r="N7" s="615"/>
      <c r="O7" s="670"/>
      <c r="P7" s="615"/>
      <c r="Q7" s="615"/>
      <c r="R7" s="353" t="s">
        <v>10</v>
      </c>
      <c r="S7" s="353" t="s">
        <v>11</v>
      </c>
      <c r="T7" s="353" t="s">
        <v>10</v>
      </c>
      <c r="U7" s="353" t="s">
        <v>11</v>
      </c>
      <c r="V7" s="615"/>
      <c r="W7" s="615"/>
      <c r="X7" s="611"/>
      <c r="Y7" s="688"/>
    </row>
    <row r="8" spans="1:25" ht="39.950000000000003" customHeight="1">
      <c r="A8" s="318">
        <v>1</v>
      </c>
      <c r="B8" s="248" t="s">
        <v>52</v>
      </c>
      <c r="C8" s="419" t="s">
        <v>53</v>
      </c>
      <c r="D8" s="352" t="s">
        <v>1227</v>
      </c>
      <c r="E8" s="419">
        <v>1</v>
      </c>
      <c r="F8" s="421" t="s">
        <v>54</v>
      </c>
      <c r="G8" s="423" t="s">
        <v>1775</v>
      </c>
      <c r="H8" s="25"/>
      <c r="I8" s="1"/>
      <c r="J8" s="307">
        <v>105.51</v>
      </c>
      <c r="K8" s="1"/>
      <c r="L8" s="1"/>
      <c r="M8" s="176" t="s">
        <v>204</v>
      </c>
      <c r="N8" s="100"/>
      <c r="O8" s="141"/>
      <c r="P8" s="142"/>
      <c r="Q8" s="142"/>
      <c r="R8" s="142"/>
      <c r="S8" s="142"/>
      <c r="T8" s="142">
        <v>1</v>
      </c>
      <c r="U8" s="127"/>
      <c r="V8" s="127"/>
      <c r="W8" s="127"/>
      <c r="X8" s="200">
        <v>42.1</v>
      </c>
      <c r="Y8" s="337"/>
    </row>
    <row r="9" spans="1:25" ht="39.950000000000003" customHeight="1">
      <c r="A9" s="318">
        <v>2</v>
      </c>
      <c r="B9" s="248" t="s">
        <v>55</v>
      </c>
      <c r="C9" s="419" t="s">
        <v>53</v>
      </c>
      <c r="D9" s="352" t="s">
        <v>1228</v>
      </c>
      <c r="E9" s="419">
        <v>1</v>
      </c>
      <c r="F9" s="421" t="s">
        <v>56</v>
      </c>
      <c r="G9" s="423" t="s">
        <v>1775</v>
      </c>
      <c r="H9" s="25"/>
      <c r="I9" s="1"/>
      <c r="J9" s="307">
        <v>106.32</v>
      </c>
      <c r="K9" s="1"/>
      <c r="L9" s="1"/>
      <c r="M9" s="176" t="s">
        <v>204</v>
      </c>
      <c r="N9" s="100">
        <v>1</v>
      </c>
      <c r="O9" s="101"/>
      <c r="P9" s="101"/>
      <c r="Q9" s="101"/>
      <c r="R9" s="101"/>
      <c r="S9" s="101"/>
      <c r="T9" s="101"/>
      <c r="U9" s="101"/>
      <c r="V9" s="101"/>
      <c r="W9" s="101"/>
      <c r="X9" s="1"/>
      <c r="Y9" s="337"/>
    </row>
    <row r="10" spans="1:25" ht="39.950000000000003" customHeight="1">
      <c r="A10" s="646">
        <v>3</v>
      </c>
      <c r="B10" s="647" t="s">
        <v>57</v>
      </c>
      <c r="C10" s="648" t="s">
        <v>58</v>
      </c>
      <c r="D10" s="658" t="s">
        <v>1229</v>
      </c>
      <c r="E10" s="419">
        <v>1</v>
      </c>
      <c r="F10" s="421" t="s">
        <v>59</v>
      </c>
      <c r="G10" s="651" t="s">
        <v>1216</v>
      </c>
      <c r="H10" s="667" t="s">
        <v>1226</v>
      </c>
      <c r="I10" s="1"/>
      <c r="J10" s="645">
        <v>208.37</v>
      </c>
      <c r="K10" s="1"/>
      <c r="L10" s="1"/>
      <c r="M10" s="644" t="s">
        <v>204</v>
      </c>
      <c r="N10" s="100"/>
      <c r="O10" s="129"/>
      <c r="P10" s="129"/>
      <c r="Q10" s="129"/>
      <c r="R10" s="129"/>
      <c r="S10" s="129"/>
      <c r="T10" s="129">
        <v>1</v>
      </c>
      <c r="U10" s="101"/>
      <c r="V10" s="101"/>
      <c r="W10" s="101"/>
      <c r="X10" s="642">
        <v>65.2</v>
      </c>
      <c r="Y10" s="337"/>
    </row>
    <row r="11" spans="1:25" ht="39.950000000000003" customHeight="1">
      <c r="A11" s="646"/>
      <c r="B11" s="647"/>
      <c r="C11" s="648"/>
      <c r="D11" s="660"/>
      <c r="E11" s="419">
        <v>2</v>
      </c>
      <c r="F11" s="421" t="s">
        <v>60</v>
      </c>
      <c r="G11" s="652"/>
      <c r="H11" s="668"/>
      <c r="I11" s="1"/>
      <c r="J11" s="645"/>
      <c r="K11" s="1"/>
      <c r="L11" s="1"/>
      <c r="M11" s="644"/>
      <c r="N11" s="100"/>
      <c r="O11" s="129"/>
      <c r="P11" s="129"/>
      <c r="Q11" s="129"/>
      <c r="R11" s="129">
        <v>1</v>
      </c>
      <c r="S11" s="101"/>
      <c r="T11" s="101"/>
      <c r="U11" s="101"/>
      <c r="V11" s="101"/>
      <c r="W11" s="101"/>
      <c r="X11" s="643"/>
      <c r="Y11" s="337"/>
    </row>
    <row r="12" spans="1:25" ht="39.950000000000003" customHeight="1">
      <c r="A12" s="318">
        <v>4</v>
      </c>
      <c r="B12" s="248" t="s">
        <v>61</v>
      </c>
      <c r="C12" s="419" t="s">
        <v>58</v>
      </c>
      <c r="D12" s="352" t="s">
        <v>1230</v>
      </c>
      <c r="E12" s="419">
        <v>1</v>
      </c>
      <c r="F12" s="421" t="s">
        <v>62</v>
      </c>
      <c r="G12" s="423" t="s">
        <v>1225</v>
      </c>
      <c r="H12" s="72" t="s">
        <v>1217</v>
      </c>
      <c r="I12" s="1"/>
      <c r="J12" s="307">
        <v>104.25</v>
      </c>
      <c r="K12" s="1"/>
      <c r="L12" s="1"/>
      <c r="M12" s="176" t="s">
        <v>204</v>
      </c>
      <c r="N12" s="100"/>
      <c r="O12" s="129"/>
      <c r="P12" s="129">
        <v>1</v>
      </c>
      <c r="Q12" s="101"/>
      <c r="R12" s="101"/>
      <c r="S12" s="101"/>
      <c r="T12" s="101"/>
      <c r="U12" s="101"/>
      <c r="V12" s="101"/>
      <c r="W12" s="101"/>
      <c r="X12" s="1"/>
      <c r="Y12" s="337"/>
    </row>
    <row r="13" spans="1:25" ht="39.950000000000003" customHeight="1">
      <c r="A13" s="646">
        <v>5</v>
      </c>
      <c r="B13" s="647" t="s">
        <v>63</v>
      </c>
      <c r="C13" s="648" t="s">
        <v>58</v>
      </c>
      <c r="D13" s="658" t="s">
        <v>1231</v>
      </c>
      <c r="E13" s="419">
        <v>1</v>
      </c>
      <c r="F13" s="421" t="s">
        <v>64</v>
      </c>
      <c r="G13" s="651" t="s">
        <v>1296</v>
      </c>
      <c r="H13" s="655" t="s">
        <v>1218</v>
      </c>
      <c r="I13" s="1"/>
      <c r="J13" s="645">
        <v>314.06</v>
      </c>
      <c r="K13" s="1"/>
      <c r="L13" s="1"/>
      <c r="M13" s="644" t="s">
        <v>204</v>
      </c>
      <c r="N13" s="100"/>
      <c r="O13" s="129"/>
      <c r="P13" s="129"/>
      <c r="Q13" s="129"/>
      <c r="R13" s="129"/>
      <c r="S13" s="129"/>
      <c r="T13" s="129">
        <v>1</v>
      </c>
      <c r="U13" s="101"/>
      <c r="V13" s="101"/>
      <c r="W13" s="101"/>
      <c r="X13" s="639">
        <v>15.06</v>
      </c>
      <c r="Y13" s="337"/>
    </row>
    <row r="14" spans="1:25" ht="39.950000000000003" customHeight="1">
      <c r="A14" s="646"/>
      <c r="B14" s="647"/>
      <c r="C14" s="648"/>
      <c r="D14" s="659"/>
      <c r="E14" s="419">
        <v>2</v>
      </c>
      <c r="F14" s="421" t="s">
        <v>65</v>
      </c>
      <c r="G14" s="654"/>
      <c r="H14" s="656"/>
      <c r="I14" s="1"/>
      <c r="J14" s="645"/>
      <c r="K14" s="1"/>
      <c r="L14" s="1"/>
      <c r="M14" s="644"/>
      <c r="N14" s="100">
        <v>1</v>
      </c>
      <c r="O14" s="101"/>
      <c r="P14" s="101"/>
      <c r="Q14" s="101"/>
      <c r="R14" s="101"/>
      <c r="S14" s="101"/>
      <c r="T14" s="101"/>
      <c r="U14" s="101"/>
      <c r="V14" s="101"/>
      <c r="W14" s="101"/>
      <c r="X14" s="640"/>
      <c r="Y14" s="337" t="s">
        <v>1746</v>
      </c>
    </row>
    <row r="15" spans="1:25" ht="39.950000000000003" customHeight="1">
      <c r="A15" s="646"/>
      <c r="B15" s="647"/>
      <c r="C15" s="648"/>
      <c r="D15" s="660"/>
      <c r="E15" s="419">
        <v>3</v>
      </c>
      <c r="F15" s="421" t="s">
        <v>66</v>
      </c>
      <c r="G15" s="652"/>
      <c r="H15" s="657"/>
      <c r="I15" s="1"/>
      <c r="J15" s="645"/>
      <c r="K15" s="1"/>
      <c r="L15" s="1"/>
      <c r="M15" s="644"/>
      <c r="N15" s="100"/>
      <c r="O15" s="129"/>
      <c r="P15" s="129">
        <v>1</v>
      </c>
      <c r="Q15" s="101"/>
      <c r="R15" s="101"/>
      <c r="S15" s="101"/>
      <c r="T15" s="101"/>
      <c r="U15" s="101"/>
      <c r="V15" s="101"/>
      <c r="W15" s="101"/>
      <c r="X15" s="641"/>
      <c r="Y15" s="337"/>
    </row>
    <row r="16" spans="1:25" ht="39.950000000000003" customHeight="1">
      <c r="A16" s="318">
        <v>6</v>
      </c>
      <c r="B16" s="248" t="s">
        <v>67</v>
      </c>
      <c r="C16" s="419" t="s">
        <v>58</v>
      </c>
      <c r="D16" s="351" t="s">
        <v>1232</v>
      </c>
      <c r="E16" s="419">
        <v>1</v>
      </c>
      <c r="F16" s="421" t="s">
        <v>68</v>
      </c>
      <c r="G16" s="424" t="s">
        <v>1219</v>
      </c>
      <c r="H16" s="72" t="s">
        <v>1220</v>
      </c>
      <c r="I16" s="1"/>
      <c r="J16" s="307">
        <v>209.37</v>
      </c>
      <c r="K16" s="1"/>
      <c r="L16" s="1"/>
      <c r="M16" s="176" t="s">
        <v>204</v>
      </c>
      <c r="N16" s="100"/>
      <c r="O16" s="129"/>
      <c r="P16" s="129"/>
      <c r="Q16" s="129"/>
      <c r="R16" s="129"/>
      <c r="S16" s="129"/>
      <c r="T16" s="129">
        <v>1</v>
      </c>
      <c r="U16" s="101"/>
      <c r="V16" s="101"/>
      <c r="W16" s="101"/>
      <c r="X16" s="200">
        <v>41.59</v>
      </c>
      <c r="Y16" s="337"/>
    </row>
    <row r="17" spans="1:25" ht="39.950000000000003" customHeight="1">
      <c r="A17" s="646">
        <v>7</v>
      </c>
      <c r="B17" s="647" t="s">
        <v>69</v>
      </c>
      <c r="C17" s="648" t="s">
        <v>58</v>
      </c>
      <c r="D17" s="658" t="s">
        <v>1233</v>
      </c>
      <c r="E17" s="419">
        <v>1</v>
      </c>
      <c r="F17" s="421" t="s">
        <v>70</v>
      </c>
      <c r="G17" s="651" t="s">
        <v>1297</v>
      </c>
      <c r="H17" s="664" t="s">
        <v>1221</v>
      </c>
      <c r="I17" s="1"/>
      <c r="J17" s="645">
        <v>520.78</v>
      </c>
      <c r="K17" s="1"/>
      <c r="L17" s="1"/>
      <c r="M17" s="644" t="s">
        <v>204</v>
      </c>
      <c r="N17" s="100"/>
      <c r="O17" s="129"/>
      <c r="P17" s="129"/>
      <c r="Q17" s="129"/>
      <c r="R17" s="129">
        <v>1</v>
      </c>
      <c r="S17" s="101"/>
      <c r="T17" s="101"/>
      <c r="U17" s="101"/>
      <c r="V17" s="101"/>
      <c r="W17" s="101"/>
      <c r="X17" s="639">
        <v>40.51</v>
      </c>
      <c r="Y17" s="337" t="s">
        <v>1818</v>
      </c>
    </row>
    <row r="18" spans="1:25" ht="39.950000000000003" customHeight="1">
      <c r="A18" s="646"/>
      <c r="B18" s="647"/>
      <c r="C18" s="648"/>
      <c r="D18" s="659"/>
      <c r="E18" s="419">
        <v>2</v>
      </c>
      <c r="F18" s="421" t="s">
        <v>71</v>
      </c>
      <c r="G18" s="654"/>
      <c r="H18" s="665"/>
      <c r="I18" s="1"/>
      <c r="J18" s="645"/>
      <c r="K18" s="1"/>
      <c r="L18" s="1"/>
      <c r="M18" s="644"/>
      <c r="N18" s="100"/>
      <c r="O18" s="129"/>
      <c r="P18" s="129"/>
      <c r="Q18" s="129">
        <v>1</v>
      </c>
      <c r="R18" s="101"/>
      <c r="S18" s="101"/>
      <c r="T18" s="101"/>
      <c r="U18" s="101"/>
      <c r="V18" s="101"/>
      <c r="W18" s="101"/>
      <c r="X18" s="640"/>
      <c r="Y18" s="337" t="s">
        <v>1783</v>
      </c>
    </row>
    <row r="19" spans="1:25" ht="39.950000000000003" customHeight="1">
      <c r="A19" s="646"/>
      <c r="B19" s="647"/>
      <c r="C19" s="648"/>
      <c r="D19" s="659"/>
      <c r="E19" s="419">
        <v>3</v>
      </c>
      <c r="F19" s="421" t="s">
        <v>72</v>
      </c>
      <c r="G19" s="654"/>
      <c r="H19" s="665"/>
      <c r="I19" s="1"/>
      <c r="J19" s="645"/>
      <c r="K19" s="1"/>
      <c r="L19" s="1"/>
      <c r="M19" s="644"/>
      <c r="N19" s="100"/>
      <c r="O19" s="129"/>
      <c r="P19" s="129"/>
      <c r="Q19" s="129"/>
      <c r="R19" s="129">
        <v>1</v>
      </c>
      <c r="S19" s="101"/>
      <c r="T19" s="101"/>
      <c r="U19" s="101"/>
      <c r="V19" s="101"/>
      <c r="W19" s="101"/>
      <c r="X19" s="640"/>
      <c r="Y19" s="337" t="s">
        <v>1782</v>
      </c>
    </row>
    <row r="20" spans="1:25" ht="39.950000000000003" customHeight="1">
      <c r="A20" s="646"/>
      <c r="B20" s="647"/>
      <c r="C20" s="648"/>
      <c r="D20" s="659"/>
      <c r="E20" s="419">
        <v>4</v>
      </c>
      <c r="F20" s="421" t="s">
        <v>73</v>
      </c>
      <c r="G20" s="654"/>
      <c r="H20" s="665"/>
      <c r="I20" s="1"/>
      <c r="J20" s="645"/>
      <c r="K20" s="1"/>
      <c r="L20" s="1"/>
      <c r="M20" s="644"/>
      <c r="N20" s="100">
        <v>1</v>
      </c>
      <c r="O20" s="101"/>
      <c r="P20" s="101"/>
      <c r="Q20" s="101"/>
      <c r="R20" s="101"/>
      <c r="S20" s="101"/>
      <c r="T20" s="101"/>
      <c r="U20" s="101"/>
      <c r="V20" s="101"/>
      <c r="W20" s="101"/>
      <c r="X20" s="640"/>
      <c r="Y20" s="337"/>
    </row>
    <row r="21" spans="1:25" ht="39.950000000000003" customHeight="1">
      <c r="A21" s="646"/>
      <c r="B21" s="647"/>
      <c r="C21" s="648"/>
      <c r="D21" s="659"/>
      <c r="E21" s="419">
        <v>5</v>
      </c>
      <c r="F21" s="421" t="s">
        <v>74</v>
      </c>
      <c r="G21" s="652"/>
      <c r="H21" s="666"/>
      <c r="I21" s="1"/>
      <c r="J21" s="645"/>
      <c r="K21" s="1"/>
      <c r="L21" s="1"/>
      <c r="M21" s="644"/>
      <c r="N21" s="100"/>
      <c r="O21" s="129"/>
      <c r="P21" s="129">
        <v>1</v>
      </c>
      <c r="Q21" s="101"/>
      <c r="R21" s="101"/>
      <c r="S21" s="101"/>
      <c r="T21" s="101"/>
      <c r="U21" s="101"/>
      <c r="V21" s="101"/>
      <c r="W21" s="101"/>
      <c r="X21" s="641"/>
      <c r="Y21" s="337" t="s">
        <v>1819</v>
      </c>
    </row>
    <row r="22" spans="1:25" ht="39.950000000000003" customHeight="1">
      <c r="A22" s="646">
        <v>8</v>
      </c>
      <c r="B22" s="647" t="s">
        <v>75</v>
      </c>
      <c r="C22" s="648" t="s">
        <v>58</v>
      </c>
      <c r="D22" s="661" t="s">
        <v>1234</v>
      </c>
      <c r="E22" s="419">
        <v>1</v>
      </c>
      <c r="F22" s="421" t="s">
        <v>76</v>
      </c>
      <c r="G22" s="651" t="s">
        <v>1298</v>
      </c>
      <c r="H22" s="662" t="s">
        <v>1308</v>
      </c>
      <c r="I22" s="1"/>
      <c r="J22" s="645">
        <v>208.16</v>
      </c>
      <c r="K22" s="1"/>
      <c r="L22" s="1"/>
      <c r="M22" s="644" t="s">
        <v>204</v>
      </c>
      <c r="N22" s="100">
        <v>1</v>
      </c>
      <c r="O22" s="101"/>
      <c r="P22" s="101"/>
      <c r="Q22" s="101"/>
      <c r="R22" s="101"/>
      <c r="S22" s="101"/>
      <c r="T22" s="101"/>
      <c r="U22" s="101"/>
      <c r="V22" s="101"/>
      <c r="W22" s="101"/>
      <c r="X22" s="639">
        <v>44.18</v>
      </c>
      <c r="Y22" s="136" t="s">
        <v>1746</v>
      </c>
    </row>
    <row r="23" spans="1:25" ht="39.950000000000003" customHeight="1">
      <c r="A23" s="646"/>
      <c r="B23" s="647"/>
      <c r="C23" s="648"/>
      <c r="D23" s="661"/>
      <c r="E23" s="419">
        <v>2</v>
      </c>
      <c r="F23" s="421" t="s">
        <v>77</v>
      </c>
      <c r="G23" s="652"/>
      <c r="H23" s="663"/>
      <c r="I23" s="1"/>
      <c r="J23" s="645"/>
      <c r="K23" s="1"/>
      <c r="L23" s="1"/>
      <c r="M23" s="644"/>
      <c r="N23" s="100"/>
      <c r="O23" s="129"/>
      <c r="P23" s="129"/>
      <c r="Q23" s="129"/>
      <c r="R23" s="129"/>
      <c r="S23" s="129"/>
      <c r="T23" s="129">
        <v>1</v>
      </c>
      <c r="U23" s="101"/>
      <c r="V23" s="101"/>
      <c r="W23" s="101"/>
      <c r="X23" s="641"/>
      <c r="Y23" s="137"/>
    </row>
    <row r="24" spans="1:25" ht="39.950000000000003" customHeight="1">
      <c r="A24" s="318">
        <v>9</v>
      </c>
      <c r="B24" s="248" t="s">
        <v>78</v>
      </c>
      <c r="C24" s="419" t="s">
        <v>58</v>
      </c>
      <c r="D24" s="352" t="s">
        <v>1235</v>
      </c>
      <c r="E24" s="419">
        <v>1</v>
      </c>
      <c r="F24" s="421" t="s">
        <v>79</v>
      </c>
      <c r="G24" s="423" t="s">
        <v>1219</v>
      </c>
      <c r="H24" s="72" t="s">
        <v>1222</v>
      </c>
      <c r="I24" s="1"/>
      <c r="J24" s="307">
        <v>105.36</v>
      </c>
      <c r="K24" s="1"/>
      <c r="L24" s="1"/>
      <c r="M24" s="176" t="s">
        <v>204</v>
      </c>
      <c r="N24" s="100"/>
      <c r="O24" s="129"/>
      <c r="P24" s="129"/>
      <c r="Q24" s="129"/>
      <c r="R24" s="129"/>
      <c r="S24" s="129"/>
      <c r="T24" s="129">
        <v>1</v>
      </c>
      <c r="U24" s="101"/>
      <c r="V24" s="101"/>
      <c r="W24" s="101"/>
      <c r="X24" s="605">
        <v>44.79</v>
      </c>
      <c r="Y24" s="137"/>
    </row>
    <row r="25" spans="1:25" ht="39.950000000000003" customHeight="1">
      <c r="A25" s="318">
        <v>10</v>
      </c>
      <c r="B25" s="248" t="s">
        <v>80</v>
      </c>
      <c r="C25" s="419" t="s">
        <v>58</v>
      </c>
      <c r="D25" s="352" t="s">
        <v>1236</v>
      </c>
      <c r="E25" s="419">
        <v>1</v>
      </c>
      <c r="F25" s="421" t="s">
        <v>81</v>
      </c>
      <c r="G25" s="423" t="s">
        <v>1223</v>
      </c>
      <c r="H25" s="72" t="s">
        <v>1224</v>
      </c>
      <c r="I25" s="1"/>
      <c r="J25" s="307">
        <v>104.52</v>
      </c>
      <c r="K25" s="1"/>
      <c r="L25" s="1"/>
      <c r="M25" s="176" t="s">
        <v>204</v>
      </c>
      <c r="N25" s="100">
        <v>1</v>
      </c>
      <c r="O25" s="101"/>
      <c r="P25" s="101"/>
      <c r="Q25" s="101"/>
      <c r="R25" s="101"/>
      <c r="S25" s="101"/>
      <c r="T25" s="101"/>
      <c r="U25" s="101"/>
      <c r="V25" s="101"/>
      <c r="W25" s="101"/>
      <c r="X25" s="1"/>
      <c r="Y25" s="137" t="s">
        <v>1746</v>
      </c>
    </row>
    <row r="26" spans="1:25" ht="39.950000000000003" customHeight="1">
      <c r="A26" s="646">
        <v>11</v>
      </c>
      <c r="B26" s="647" t="s">
        <v>82</v>
      </c>
      <c r="C26" s="648" t="s">
        <v>58</v>
      </c>
      <c r="D26" s="658" t="s">
        <v>1237</v>
      </c>
      <c r="E26" s="419">
        <v>1</v>
      </c>
      <c r="F26" s="421" t="s">
        <v>83</v>
      </c>
      <c r="G26" s="651" t="s">
        <v>1299</v>
      </c>
      <c r="H26" s="174" t="s">
        <v>1309</v>
      </c>
      <c r="I26" s="1"/>
      <c r="J26" s="645">
        <v>210.57</v>
      </c>
      <c r="K26" s="1"/>
      <c r="L26" s="1"/>
      <c r="M26" s="644" t="s">
        <v>204</v>
      </c>
      <c r="N26" s="100">
        <v>1</v>
      </c>
      <c r="O26" s="101"/>
      <c r="P26" s="101"/>
      <c r="Q26" s="101"/>
      <c r="R26" s="101"/>
      <c r="S26" s="101"/>
      <c r="T26" s="101"/>
      <c r="U26" s="101"/>
      <c r="V26" s="101"/>
      <c r="W26" s="101"/>
      <c r="X26" s="639">
        <v>37.340000000000003</v>
      </c>
      <c r="Y26" s="137" t="s">
        <v>1746</v>
      </c>
    </row>
    <row r="27" spans="1:25" ht="39.950000000000003" customHeight="1">
      <c r="A27" s="646"/>
      <c r="B27" s="647"/>
      <c r="C27" s="648"/>
      <c r="D27" s="660"/>
      <c r="E27" s="419">
        <v>2</v>
      </c>
      <c r="F27" s="421" t="s">
        <v>84</v>
      </c>
      <c r="G27" s="652"/>
      <c r="H27" s="175"/>
      <c r="I27" s="1"/>
      <c r="J27" s="645"/>
      <c r="K27" s="1"/>
      <c r="L27" s="1"/>
      <c r="M27" s="644"/>
      <c r="N27" s="100"/>
      <c r="O27" s="129"/>
      <c r="P27" s="129"/>
      <c r="Q27" s="129"/>
      <c r="R27" s="129"/>
      <c r="S27" s="129"/>
      <c r="T27" s="129"/>
      <c r="U27" s="129">
        <v>1</v>
      </c>
      <c r="V27" s="101"/>
      <c r="W27" s="101"/>
      <c r="X27" s="641"/>
      <c r="Y27" s="137" t="s">
        <v>1820</v>
      </c>
    </row>
    <row r="28" spans="1:25" ht="39.950000000000003" customHeight="1">
      <c r="A28" s="646">
        <v>12</v>
      </c>
      <c r="B28" s="647" t="s">
        <v>85</v>
      </c>
      <c r="C28" s="648" t="s">
        <v>58</v>
      </c>
      <c r="D28" s="658" t="s">
        <v>1238</v>
      </c>
      <c r="E28" s="419">
        <v>1</v>
      </c>
      <c r="F28" s="421" t="s">
        <v>86</v>
      </c>
      <c r="G28" s="651" t="s">
        <v>1300</v>
      </c>
      <c r="H28" s="174" t="s">
        <v>1310</v>
      </c>
      <c r="I28" s="1"/>
      <c r="J28" s="645">
        <v>210.42</v>
      </c>
      <c r="K28" s="1"/>
      <c r="L28" s="1"/>
      <c r="M28" s="644" t="s">
        <v>204</v>
      </c>
      <c r="N28" s="100"/>
      <c r="O28" s="129"/>
      <c r="P28" s="129"/>
      <c r="Q28" s="129"/>
      <c r="R28" s="129"/>
      <c r="S28" s="129">
        <v>1</v>
      </c>
      <c r="T28" s="101"/>
      <c r="U28" s="101"/>
      <c r="V28" s="101"/>
      <c r="W28" s="101"/>
      <c r="X28" s="639">
        <v>74.92</v>
      </c>
      <c r="Y28" s="138" t="s">
        <v>1820</v>
      </c>
    </row>
    <row r="29" spans="1:25" ht="39.950000000000003" customHeight="1">
      <c r="A29" s="646"/>
      <c r="B29" s="647"/>
      <c r="C29" s="648"/>
      <c r="D29" s="660"/>
      <c r="E29" s="419">
        <v>2</v>
      </c>
      <c r="F29" s="421" t="s">
        <v>87</v>
      </c>
      <c r="G29" s="652"/>
      <c r="H29" s="175"/>
      <c r="I29" s="1"/>
      <c r="J29" s="645"/>
      <c r="K29" s="1"/>
      <c r="L29" s="1"/>
      <c r="M29" s="644"/>
      <c r="N29" s="100"/>
      <c r="O29" s="129"/>
      <c r="P29" s="129"/>
      <c r="Q29" s="129"/>
      <c r="R29" s="129"/>
      <c r="S29" s="129">
        <v>1</v>
      </c>
      <c r="T29" s="101"/>
      <c r="U29" s="101"/>
      <c r="V29" s="101"/>
      <c r="W29" s="101"/>
      <c r="X29" s="641"/>
      <c r="Y29" s="138" t="s">
        <v>1820</v>
      </c>
    </row>
    <row r="30" spans="1:25" ht="39.950000000000003" customHeight="1">
      <c r="A30" s="646">
        <v>13</v>
      </c>
      <c r="B30" s="647" t="s">
        <v>88</v>
      </c>
      <c r="C30" s="648" t="s">
        <v>58</v>
      </c>
      <c r="D30" s="658" t="s">
        <v>1239</v>
      </c>
      <c r="E30" s="419">
        <v>1</v>
      </c>
      <c r="F30" s="421" t="s">
        <v>89</v>
      </c>
      <c r="G30" s="651" t="s">
        <v>1301</v>
      </c>
      <c r="H30" s="174" t="s">
        <v>1311</v>
      </c>
      <c r="I30" s="1"/>
      <c r="J30" s="645">
        <v>209.96</v>
      </c>
      <c r="K30" s="1"/>
      <c r="L30" s="1"/>
      <c r="M30" s="644" t="s">
        <v>204</v>
      </c>
      <c r="N30" s="100"/>
      <c r="O30" s="129"/>
      <c r="P30" s="129"/>
      <c r="Q30" s="129"/>
      <c r="R30" s="129">
        <v>1</v>
      </c>
      <c r="S30" s="101"/>
      <c r="T30" s="101"/>
      <c r="U30" s="101"/>
      <c r="V30" s="101"/>
      <c r="W30" s="101"/>
      <c r="X30" s="639">
        <v>31.06</v>
      </c>
      <c r="Y30" s="138" t="s">
        <v>1821</v>
      </c>
    </row>
    <row r="31" spans="1:25" ht="39.950000000000003" customHeight="1">
      <c r="A31" s="646"/>
      <c r="B31" s="647"/>
      <c r="C31" s="648"/>
      <c r="D31" s="660"/>
      <c r="E31" s="419">
        <v>2</v>
      </c>
      <c r="F31" s="421" t="s">
        <v>90</v>
      </c>
      <c r="G31" s="652"/>
      <c r="H31" s="175"/>
      <c r="I31" s="1"/>
      <c r="J31" s="645"/>
      <c r="K31" s="1"/>
      <c r="L31" s="1"/>
      <c r="M31" s="644"/>
      <c r="N31" s="100"/>
      <c r="O31" s="129"/>
      <c r="P31" s="129"/>
      <c r="Q31" s="129"/>
      <c r="R31" s="129"/>
      <c r="S31" s="129">
        <v>1</v>
      </c>
      <c r="T31" s="101"/>
      <c r="U31" s="101"/>
      <c r="V31" s="101"/>
      <c r="W31" s="101"/>
      <c r="X31" s="641"/>
      <c r="Y31" s="138" t="s">
        <v>1822</v>
      </c>
    </row>
    <row r="32" spans="1:25" ht="39.950000000000003" customHeight="1">
      <c r="A32" s="646">
        <v>14</v>
      </c>
      <c r="B32" s="647" t="s">
        <v>91</v>
      </c>
      <c r="C32" s="648" t="s">
        <v>58</v>
      </c>
      <c r="D32" s="658" t="s">
        <v>1240</v>
      </c>
      <c r="E32" s="419">
        <v>1</v>
      </c>
      <c r="F32" s="421" t="s">
        <v>92</v>
      </c>
      <c r="G32" s="651" t="s">
        <v>1302</v>
      </c>
      <c r="H32" s="73" t="s">
        <v>1312</v>
      </c>
      <c r="I32" s="1"/>
      <c r="J32" s="645">
        <v>521.30999999999995</v>
      </c>
      <c r="K32" s="1"/>
      <c r="L32" s="1"/>
      <c r="M32" s="644" t="s">
        <v>204</v>
      </c>
      <c r="N32" s="100">
        <v>1</v>
      </c>
      <c r="O32" s="101"/>
      <c r="P32" s="101"/>
      <c r="Q32" s="101"/>
      <c r="R32" s="101"/>
      <c r="S32" s="101"/>
      <c r="T32" s="101"/>
      <c r="U32" s="101"/>
      <c r="V32" s="101"/>
      <c r="W32" s="101"/>
      <c r="X32" s="639">
        <v>117.22</v>
      </c>
      <c r="Y32" s="337"/>
    </row>
    <row r="33" spans="1:25" ht="39.950000000000003" customHeight="1">
      <c r="A33" s="646"/>
      <c r="B33" s="647"/>
      <c r="C33" s="648"/>
      <c r="D33" s="659"/>
      <c r="E33" s="419">
        <v>2</v>
      </c>
      <c r="F33" s="421" t="s">
        <v>93</v>
      </c>
      <c r="G33" s="654"/>
      <c r="H33" s="79"/>
      <c r="I33" s="1"/>
      <c r="J33" s="645"/>
      <c r="K33" s="1"/>
      <c r="L33" s="1"/>
      <c r="M33" s="644"/>
      <c r="N33" s="100"/>
      <c r="O33" s="129"/>
      <c r="P33" s="129"/>
      <c r="Q33" s="129"/>
      <c r="R33" s="129"/>
      <c r="S33" s="129"/>
      <c r="T33" s="129">
        <v>1</v>
      </c>
      <c r="U33" s="101"/>
      <c r="V33" s="101"/>
      <c r="W33" s="101"/>
      <c r="X33" s="640"/>
      <c r="Y33" s="337"/>
    </row>
    <row r="34" spans="1:25" ht="39.950000000000003" customHeight="1">
      <c r="A34" s="646"/>
      <c r="B34" s="647"/>
      <c r="C34" s="648"/>
      <c r="D34" s="659"/>
      <c r="E34" s="419">
        <v>3</v>
      </c>
      <c r="F34" s="421" t="s">
        <v>94</v>
      </c>
      <c r="G34" s="654"/>
      <c r="H34" s="79"/>
      <c r="I34" s="1"/>
      <c r="J34" s="645"/>
      <c r="K34" s="1"/>
      <c r="L34" s="1"/>
      <c r="M34" s="644"/>
      <c r="N34" s="100"/>
      <c r="O34" s="129"/>
      <c r="P34" s="129"/>
      <c r="Q34" s="129"/>
      <c r="R34" s="129"/>
      <c r="S34" s="129"/>
      <c r="T34" s="129">
        <v>1</v>
      </c>
      <c r="U34" s="101"/>
      <c r="V34" s="101"/>
      <c r="W34" s="101"/>
      <c r="X34" s="640"/>
      <c r="Y34" s="337"/>
    </row>
    <row r="35" spans="1:25" ht="39.950000000000003" customHeight="1">
      <c r="A35" s="646"/>
      <c r="B35" s="647"/>
      <c r="C35" s="648"/>
      <c r="D35" s="659"/>
      <c r="E35" s="419">
        <v>4</v>
      </c>
      <c r="F35" s="421" t="s">
        <v>95</v>
      </c>
      <c r="G35" s="654"/>
      <c r="H35" s="79"/>
      <c r="I35" s="1"/>
      <c r="J35" s="645"/>
      <c r="K35" s="1"/>
      <c r="L35" s="1"/>
      <c r="M35" s="644"/>
      <c r="N35" s="100">
        <v>1</v>
      </c>
      <c r="O35" s="101"/>
      <c r="P35" s="101"/>
      <c r="Q35" s="101"/>
      <c r="R35" s="101"/>
      <c r="S35" s="101"/>
      <c r="T35" s="101"/>
      <c r="U35" s="101"/>
      <c r="V35" s="101"/>
      <c r="W35" s="101"/>
      <c r="X35" s="640"/>
      <c r="Y35" s="337" t="s">
        <v>1823</v>
      </c>
    </row>
    <row r="36" spans="1:25" ht="39.950000000000003" customHeight="1">
      <c r="A36" s="646"/>
      <c r="B36" s="647"/>
      <c r="C36" s="648"/>
      <c r="D36" s="660"/>
      <c r="E36" s="419">
        <v>5</v>
      </c>
      <c r="F36" s="421" t="s">
        <v>96</v>
      </c>
      <c r="G36" s="652"/>
      <c r="H36" s="80"/>
      <c r="I36" s="1"/>
      <c r="J36" s="645"/>
      <c r="K36" s="1"/>
      <c r="L36" s="1"/>
      <c r="M36" s="644"/>
      <c r="N36" s="100"/>
      <c r="O36" s="129"/>
      <c r="P36" s="129"/>
      <c r="Q36" s="129">
        <v>1</v>
      </c>
      <c r="R36" s="101"/>
      <c r="S36" s="101"/>
      <c r="T36" s="101"/>
      <c r="U36" s="101"/>
      <c r="V36" s="101"/>
      <c r="W36" s="101"/>
      <c r="X36" s="641"/>
      <c r="Y36" s="337"/>
    </row>
    <row r="37" spans="1:25" ht="39.950000000000003" customHeight="1">
      <c r="A37" s="318">
        <v>15</v>
      </c>
      <c r="B37" s="248" t="s">
        <v>97</v>
      </c>
      <c r="C37" s="419" t="s">
        <v>98</v>
      </c>
      <c r="D37" s="74" t="s">
        <v>1241</v>
      </c>
      <c r="E37" s="419">
        <v>1</v>
      </c>
      <c r="F37" s="421" t="s">
        <v>99</v>
      </c>
      <c r="G37" s="423" t="s">
        <v>1303</v>
      </c>
      <c r="H37" s="72" t="s">
        <v>1313</v>
      </c>
      <c r="I37" s="1"/>
      <c r="J37" s="307">
        <v>103.58</v>
      </c>
      <c r="K37" s="1"/>
      <c r="L37" s="1"/>
      <c r="M37" s="176" t="s">
        <v>204</v>
      </c>
      <c r="N37" s="100"/>
      <c r="O37" s="129"/>
      <c r="P37" s="129"/>
      <c r="Q37" s="129"/>
      <c r="R37" s="129">
        <v>1</v>
      </c>
      <c r="S37" s="101"/>
      <c r="T37" s="101"/>
      <c r="U37" s="101"/>
      <c r="V37" s="101"/>
      <c r="W37" s="101"/>
      <c r="X37" s="200">
        <v>40.17</v>
      </c>
      <c r="Y37" s="337"/>
    </row>
    <row r="38" spans="1:25" ht="39.950000000000003" customHeight="1">
      <c r="A38" s="646">
        <v>16</v>
      </c>
      <c r="B38" s="647" t="s">
        <v>100</v>
      </c>
      <c r="C38" s="648" t="s">
        <v>98</v>
      </c>
      <c r="D38" s="649" t="s">
        <v>1242</v>
      </c>
      <c r="E38" s="419">
        <v>1</v>
      </c>
      <c r="F38" s="421" t="s">
        <v>101</v>
      </c>
      <c r="G38" s="651" t="s">
        <v>1304</v>
      </c>
      <c r="H38" s="174" t="s">
        <v>1314</v>
      </c>
      <c r="I38" s="1"/>
      <c r="J38" s="645">
        <v>208.81</v>
      </c>
      <c r="K38" s="1"/>
      <c r="L38" s="1"/>
      <c r="M38" s="644" t="s">
        <v>204</v>
      </c>
      <c r="N38" s="100"/>
      <c r="O38" s="129"/>
      <c r="P38" s="129"/>
      <c r="Q38" s="129">
        <v>1</v>
      </c>
      <c r="R38" s="101"/>
      <c r="S38" s="101"/>
      <c r="T38" s="101"/>
      <c r="U38" s="101"/>
      <c r="V38" s="101"/>
      <c r="W38" s="101"/>
      <c r="X38" s="639">
        <v>60.91</v>
      </c>
      <c r="Y38" s="337"/>
    </row>
    <row r="39" spans="1:25" ht="39.950000000000003" customHeight="1">
      <c r="A39" s="646"/>
      <c r="B39" s="647"/>
      <c r="C39" s="648"/>
      <c r="D39" s="650"/>
      <c r="E39" s="419">
        <v>2</v>
      </c>
      <c r="F39" s="421" t="s">
        <v>102</v>
      </c>
      <c r="G39" s="652"/>
      <c r="H39" s="175"/>
      <c r="I39" s="1"/>
      <c r="J39" s="645"/>
      <c r="K39" s="1"/>
      <c r="L39" s="1"/>
      <c r="M39" s="644"/>
      <c r="N39" s="100">
        <v>1</v>
      </c>
      <c r="O39" s="143"/>
      <c r="P39" s="143"/>
      <c r="Q39" s="101"/>
      <c r="R39" s="101"/>
      <c r="S39" s="101"/>
      <c r="T39" s="101"/>
      <c r="U39" s="101"/>
      <c r="V39" s="101"/>
      <c r="W39" s="101"/>
      <c r="X39" s="641"/>
      <c r="Y39" s="337" t="s">
        <v>1825</v>
      </c>
    </row>
    <row r="40" spans="1:25" ht="39.950000000000003" customHeight="1">
      <c r="A40" s="646">
        <v>17</v>
      </c>
      <c r="B40" s="647" t="s">
        <v>103</v>
      </c>
      <c r="C40" s="648" t="s">
        <v>98</v>
      </c>
      <c r="D40" s="649" t="s">
        <v>1243</v>
      </c>
      <c r="E40" s="419">
        <v>1</v>
      </c>
      <c r="F40" s="421" t="s">
        <v>104</v>
      </c>
      <c r="G40" s="651" t="s">
        <v>1305</v>
      </c>
      <c r="H40" s="174" t="s">
        <v>1315</v>
      </c>
      <c r="I40" s="1"/>
      <c r="J40" s="645">
        <v>210.14</v>
      </c>
      <c r="K40" s="1"/>
      <c r="L40" s="1"/>
      <c r="M40" s="644" t="s">
        <v>204</v>
      </c>
      <c r="N40" s="100"/>
      <c r="O40" s="129"/>
      <c r="P40" s="129"/>
      <c r="Q40" s="129">
        <v>1</v>
      </c>
      <c r="R40" s="101"/>
      <c r="S40" s="101"/>
      <c r="T40" s="101"/>
      <c r="U40" s="101"/>
      <c r="V40" s="101"/>
      <c r="W40" s="101"/>
      <c r="X40" s="639">
        <v>16.52</v>
      </c>
      <c r="Y40" s="337" t="s">
        <v>1824</v>
      </c>
    </row>
    <row r="41" spans="1:25" ht="39.950000000000003" customHeight="1">
      <c r="A41" s="646"/>
      <c r="B41" s="647"/>
      <c r="C41" s="648"/>
      <c r="D41" s="650"/>
      <c r="E41" s="419">
        <v>2</v>
      </c>
      <c r="F41" s="421" t="s">
        <v>105</v>
      </c>
      <c r="G41" s="652"/>
      <c r="H41" s="175"/>
      <c r="I41" s="1"/>
      <c r="J41" s="645"/>
      <c r="K41" s="1"/>
      <c r="L41" s="1"/>
      <c r="M41" s="644"/>
      <c r="N41" s="100"/>
      <c r="O41" s="129"/>
      <c r="P41" s="129">
        <v>1</v>
      </c>
      <c r="Q41" s="101"/>
      <c r="R41" s="101"/>
      <c r="S41" s="101"/>
      <c r="T41" s="101"/>
      <c r="U41" s="101"/>
      <c r="V41" s="101"/>
      <c r="W41" s="101"/>
      <c r="X41" s="641"/>
      <c r="Y41" s="337" t="s">
        <v>1826</v>
      </c>
    </row>
    <row r="42" spans="1:25" ht="39.950000000000003" customHeight="1">
      <c r="A42" s="310">
        <v>18</v>
      </c>
      <c r="B42" s="52" t="s">
        <v>106</v>
      </c>
      <c r="C42" s="405" t="s">
        <v>98</v>
      </c>
      <c r="D42" s="74" t="s">
        <v>1244</v>
      </c>
      <c r="E42" s="405">
        <v>1</v>
      </c>
      <c r="F42" s="421" t="s">
        <v>107</v>
      </c>
      <c r="G42" s="423" t="s">
        <v>1306</v>
      </c>
      <c r="H42" s="174" t="s">
        <v>1316</v>
      </c>
      <c r="I42" s="100"/>
      <c r="J42" s="308">
        <v>104.91</v>
      </c>
      <c r="K42" s="1"/>
      <c r="L42" s="1"/>
      <c r="M42" s="177" t="s">
        <v>204</v>
      </c>
      <c r="N42" s="100"/>
      <c r="O42" s="129"/>
      <c r="P42" s="129">
        <v>1</v>
      </c>
      <c r="Q42" s="101"/>
      <c r="R42" s="101"/>
      <c r="S42" s="101"/>
      <c r="T42" s="101"/>
      <c r="U42" s="101"/>
      <c r="V42" s="101"/>
      <c r="W42" s="101"/>
      <c r="X42" s="605">
        <v>18.760000000000002</v>
      </c>
      <c r="Y42" s="337" t="s">
        <v>1826</v>
      </c>
    </row>
    <row r="43" spans="1:25" ht="39.950000000000003" customHeight="1">
      <c r="A43" s="318">
        <v>19</v>
      </c>
      <c r="B43" s="248" t="s">
        <v>108</v>
      </c>
      <c r="C43" s="419" t="s">
        <v>98</v>
      </c>
      <c r="D43" s="74" t="s">
        <v>1245</v>
      </c>
      <c r="E43" s="419">
        <v>1</v>
      </c>
      <c r="F43" s="421" t="s">
        <v>109</v>
      </c>
      <c r="G43" s="423" t="s">
        <v>1306</v>
      </c>
      <c r="H43" s="72" t="s">
        <v>1316</v>
      </c>
      <c r="I43" s="1"/>
      <c r="J43" s="307">
        <v>104.55</v>
      </c>
      <c r="K43" s="1"/>
      <c r="L43" s="1"/>
      <c r="M43" s="176" t="s">
        <v>204</v>
      </c>
      <c r="N43" s="100"/>
      <c r="O43" s="129"/>
      <c r="P43" s="129"/>
      <c r="Q43" s="129"/>
      <c r="R43" s="129">
        <v>1</v>
      </c>
      <c r="S43" s="101"/>
      <c r="T43" s="101"/>
      <c r="U43" s="101"/>
      <c r="V43" s="101"/>
      <c r="W43" s="101"/>
      <c r="X43" s="200">
        <v>43.77</v>
      </c>
      <c r="Y43" s="337"/>
    </row>
    <row r="44" spans="1:25" ht="39.950000000000003" customHeight="1">
      <c r="A44" s="646">
        <v>20</v>
      </c>
      <c r="B44" s="647" t="s">
        <v>110</v>
      </c>
      <c r="C44" s="648" t="s">
        <v>98</v>
      </c>
      <c r="D44" s="649" t="s">
        <v>1246</v>
      </c>
      <c r="E44" s="419">
        <v>1</v>
      </c>
      <c r="F44" s="421" t="s">
        <v>111</v>
      </c>
      <c r="G44" s="651" t="s">
        <v>1307</v>
      </c>
      <c r="H44" s="655" t="s">
        <v>1317</v>
      </c>
      <c r="I44" s="1"/>
      <c r="J44" s="645">
        <v>309.13</v>
      </c>
      <c r="K44" s="1"/>
      <c r="L44" s="1"/>
      <c r="M44" s="644" t="s">
        <v>204</v>
      </c>
      <c r="N44" s="100">
        <v>1</v>
      </c>
      <c r="O44" s="143"/>
      <c r="P44" s="101"/>
      <c r="Q44" s="101"/>
      <c r="R44" s="101"/>
      <c r="S44" s="101"/>
      <c r="T44" s="101"/>
      <c r="U44" s="101"/>
      <c r="V44" s="101"/>
      <c r="W44" s="101"/>
      <c r="X44" s="639">
        <v>61.59</v>
      </c>
      <c r="Y44" s="337" t="s">
        <v>1827</v>
      </c>
    </row>
    <row r="45" spans="1:25" ht="39.950000000000003" customHeight="1">
      <c r="A45" s="646"/>
      <c r="B45" s="647"/>
      <c r="C45" s="648"/>
      <c r="D45" s="653"/>
      <c r="E45" s="419">
        <v>2</v>
      </c>
      <c r="F45" s="421" t="s">
        <v>112</v>
      </c>
      <c r="G45" s="654"/>
      <c r="H45" s="656"/>
      <c r="I45" s="1"/>
      <c r="J45" s="645"/>
      <c r="K45" s="1"/>
      <c r="L45" s="1"/>
      <c r="M45" s="644"/>
      <c r="N45" s="100"/>
      <c r="O45" s="129"/>
      <c r="P45" s="129"/>
      <c r="Q45" s="129"/>
      <c r="R45" s="129">
        <v>1</v>
      </c>
      <c r="S45" s="101"/>
      <c r="T45" s="101"/>
      <c r="U45" s="101"/>
      <c r="V45" s="101"/>
      <c r="W45" s="101"/>
      <c r="X45" s="640"/>
      <c r="Y45" s="337"/>
    </row>
    <row r="46" spans="1:25" ht="39.950000000000003" customHeight="1">
      <c r="A46" s="646"/>
      <c r="B46" s="647"/>
      <c r="C46" s="648"/>
      <c r="D46" s="650"/>
      <c r="E46" s="419">
        <v>3</v>
      </c>
      <c r="F46" s="421" t="s">
        <v>113</v>
      </c>
      <c r="G46" s="652"/>
      <c r="H46" s="657"/>
      <c r="I46" s="1"/>
      <c r="J46" s="645"/>
      <c r="K46" s="1"/>
      <c r="L46" s="1"/>
      <c r="M46" s="644"/>
      <c r="N46" s="100"/>
      <c r="O46" s="129"/>
      <c r="P46" s="129"/>
      <c r="Q46" s="129">
        <v>1</v>
      </c>
      <c r="R46" s="101"/>
      <c r="S46" s="101"/>
      <c r="T46" s="101"/>
      <c r="U46" s="101"/>
      <c r="V46" s="101"/>
      <c r="W46" s="101"/>
      <c r="X46" s="641"/>
      <c r="Y46" s="337" t="s">
        <v>1828</v>
      </c>
    </row>
    <row r="47" spans="1:25" ht="39.950000000000003" customHeight="1">
      <c r="A47" s="646">
        <v>21</v>
      </c>
      <c r="B47" s="647" t="s">
        <v>114</v>
      </c>
      <c r="C47" s="648" t="s">
        <v>98</v>
      </c>
      <c r="D47" s="649" t="s">
        <v>1247</v>
      </c>
      <c r="E47" s="419">
        <v>1</v>
      </c>
      <c r="F47" s="421" t="s">
        <v>115</v>
      </c>
      <c r="G47" s="651" t="s">
        <v>1319</v>
      </c>
      <c r="H47" s="48" t="s">
        <v>1318</v>
      </c>
      <c r="I47" s="1"/>
      <c r="J47" s="645">
        <v>208.58</v>
      </c>
      <c r="K47" s="1"/>
      <c r="L47" s="1"/>
      <c r="M47" s="644" t="s">
        <v>204</v>
      </c>
      <c r="N47" s="100"/>
      <c r="O47" s="129"/>
      <c r="P47" s="129"/>
      <c r="Q47" s="129"/>
      <c r="R47" s="129">
        <v>1</v>
      </c>
      <c r="S47" s="101"/>
      <c r="T47" s="101"/>
      <c r="U47" s="101"/>
      <c r="V47" s="101"/>
      <c r="W47" s="101"/>
      <c r="X47" s="639">
        <v>60.67</v>
      </c>
      <c r="Y47" s="337" t="s">
        <v>1829</v>
      </c>
    </row>
    <row r="48" spans="1:25" ht="39.950000000000003" customHeight="1">
      <c r="A48" s="646"/>
      <c r="B48" s="647"/>
      <c r="C48" s="648"/>
      <c r="D48" s="650"/>
      <c r="E48" s="419">
        <v>2</v>
      </c>
      <c r="F48" s="421" t="s">
        <v>116</v>
      </c>
      <c r="G48" s="652"/>
      <c r="H48" s="31"/>
      <c r="I48" s="1"/>
      <c r="J48" s="645"/>
      <c r="K48" s="1"/>
      <c r="L48" s="1"/>
      <c r="M48" s="644"/>
      <c r="N48" s="100"/>
      <c r="O48" s="129"/>
      <c r="P48" s="129">
        <v>1</v>
      </c>
      <c r="Q48" s="101"/>
      <c r="R48" s="101"/>
      <c r="S48" s="101"/>
      <c r="T48" s="101"/>
      <c r="U48" s="101"/>
      <c r="V48" s="101"/>
      <c r="W48" s="101"/>
      <c r="X48" s="641"/>
      <c r="Y48" s="337" t="s">
        <v>1780</v>
      </c>
    </row>
    <row r="49" spans="1:25" ht="39.950000000000003" customHeight="1">
      <c r="A49" s="646">
        <v>22</v>
      </c>
      <c r="B49" s="647" t="s">
        <v>117</v>
      </c>
      <c r="C49" s="648" t="s">
        <v>98</v>
      </c>
      <c r="D49" s="649" t="s">
        <v>1248</v>
      </c>
      <c r="E49" s="419">
        <v>1</v>
      </c>
      <c r="F49" s="421" t="s">
        <v>118</v>
      </c>
      <c r="G49" s="651" t="s">
        <v>1320</v>
      </c>
      <c r="H49" s="48" t="s">
        <v>1321</v>
      </c>
      <c r="I49" s="1"/>
      <c r="J49" s="645">
        <v>209.45</v>
      </c>
      <c r="K49" s="1"/>
      <c r="L49" s="1"/>
      <c r="M49" s="644" t="s">
        <v>204</v>
      </c>
      <c r="N49" s="100"/>
      <c r="O49" s="129"/>
      <c r="P49" s="129"/>
      <c r="Q49" s="129"/>
      <c r="R49" s="129">
        <v>1</v>
      </c>
      <c r="S49" s="101"/>
      <c r="T49" s="101"/>
      <c r="U49" s="101"/>
      <c r="V49" s="101"/>
      <c r="W49" s="101"/>
      <c r="X49" s="639">
        <v>74.06</v>
      </c>
      <c r="Y49" s="337"/>
    </row>
    <row r="50" spans="1:25" ht="39.950000000000003" customHeight="1">
      <c r="A50" s="646"/>
      <c r="B50" s="647"/>
      <c r="C50" s="648"/>
      <c r="D50" s="650"/>
      <c r="E50" s="419">
        <v>2</v>
      </c>
      <c r="F50" s="421" t="s">
        <v>119</v>
      </c>
      <c r="G50" s="652"/>
      <c r="H50" s="31"/>
      <c r="I50" s="1"/>
      <c r="J50" s="645"/>
      <c r="K50" s="1"/>
      <c r="L50" s="1"/>
      <c r="M50" s="644"/>
      <c r="N50" s="100"/>
      <c r="O50" s="129"/>
      <c r="P50" s="129"/>
      <c r="Q50" s="129">
        <v>1</v>
      </c>
      <c r="R50" s="101"/>
      <c r="S50" s="101"/>
      <c r="T50" s="101"/>
      <c r="U50" s="101"/>
      <c r="V50" s="101"/>
      <c r="W50" s="101"/>
      <c r="X50" s="641"/>
      <c r="Y50" s="337" t="s">
        <v>1785</v>
      </c>
    </row>
    <row r="51" spans="1:25" ht="39.950000000000003" customHeight="1">
      <c r="A51" s="646">
        <v>23</v>
      </c>
      <c r="B51" s="647" t="s">
        <v>120</v>
      </c>
      <c r="C51" s="648" t="s">
        <v>98</v>
      </c>
      <c r="D51" s="649" t="s">
        <v>1249</v>
      </c>
      <c r="E51" s="419">
        <v>1</v>
      </c>
      <c r="F51" s="421" t="s">
        <v>121</v>
      </c>
      <c r="G51" s="651" t="s">
        <v>1322</v>
      </c>
      <c r="H51" s="48" t="s">
        <v>1323</v>
      </c>
      <c r="I51" s="1"/>
      <c r="J51" s="645">
        <v>205.53</v>
      </c>
      <c r="K51" s="1"/>
      <c r="L51" s="1"/>
      <c r="M51" s="644" t="s">
        <v>204</v>
      </c>
      <c r="N51" s="100"/>
      <c r="O51" s="129"/>
      <c r="P51" s="129">
        <v>1</v>
      </c>
      <c r="Q51" s="101"/>
      <c r="R51" s="101"/>
      <c r="S51" s="101"/>
      <c r="T51" s="101"/>
      <c r="U51" s="101"/>
      <c r="V51" s="101"/>
      <c r="W51" s="101"/>
      <c r="X51" s="639">
        <v>62.58</v>
      </c>
      <c r="Y51" s="337" t="s">
        <v>1785</v>
      </c>
    </row>
    <row r="52" spans="1:25" ht="39.950000000000003" customHeight="1">
      <c r="A52" s="646"/>
      <c r="B52" s="647"/>
      <c r="C52" s="648"/>
      <c r="D52" s="650"/>
      <c r="E52" s="419">
        <v>2</v>
      </c>
      <c r="F52" s="421" t="s">
        <v>122</v>
      </c>
      <c r="G52" s="652"/>
      <c r="H52" s="31"/>
      <c r="I52" s="1"/>
      <c r="J52" s="645"/>
      <c r="K52" s="1"/>
      <c r="L52" s="1"/>
      <c r="M52" s="644"/>
      <c r="N52" s="100"/>
      <c r="O52" s="129"/>
      <c r="P52" s="129"/>
      <c r="Q52" s="129"/>
      <c r="R52" s="129">
        <v>1</v>
      </c>
      <c r="S52" s="101"/>
      <c r="T52" s="101"/>
      <c r="U52" s="101"/>
      <c r="V52" s="101"/>
      <c r="W52" s="101"/>
      <c r="X52" s="641"/>
      <c r="Y52" s="337"/>
    </row>
    <row r="53" spans="1:25" ht="39.950000000000003" customHeight="1">
      <c r="A53" s="316">
        <v>24</v>
      </c>
      <c r="B53" s="249" t="s">
        <v>1932</v>
      </c>
      <c r="C53" s="359" t="s">
        <v>53</v>
      </c>
      <c r="D53" s="360" t="s">
        <v>1933</v>
      </c>
      <c r="E53" s="359">
        <v>1</v>
      </c>
      <c r="F53" s="360" t="s">
        <v>1934</v>
      </c>
      <c r="G53" s="423" t="s">
        <v>1748</v>
      </c>
      <c r="J53" s="306">
        <v>107.4</v>
      </c>
      <c r="K53" s="1"/>
      <c r="L53" s="1"/>
      <c r="M53" s="238"/>
      <c r="N53" s="100"/>
      <c r="O53" s="1"/>
      <c r="P53" s="100"/>
      <c r="Q53" s="100"/>
      <c r="R53" s="100"/>
      <c r="S53" s="1"/>
      <c r="T53" s="1"/>
      <c r="U53" s="1"/>
      <c r="V53" s="1"/>
      <c r="W53" s="1"/>
      <c r="X53" s="1"/>
      <c r="Y53" s="97"/>
    </row>
    <row r="54" spans="1:25" ht="39.950000000000003" customHeight="1">
      <c r="A54" s="311">
        <v>25</v>
      </c>
      <c r="B54" s="250" t="s">
        <v>1945</v>
      </c>
      <c r="C54" s="406" t="s">
        <v>1946</v>
      </c>
      <c r="D54" s="378" t="s">
        <v>1229</v>
      </c>
      <c r="E54" s="406">
        <v>1</v>
      </c>
      <c r="F54" s="364" t="s">
        <v>1947</v>
      </c>
      <c r="G54" s="425" t="s">
        <v>1948</v>
      </c>
      <c r="J54" s="304">
        <v>104.18</v>
      </c>
      <c r="K54" s="38"/>
      <c r="L54" s="38"/>
      <c r="M54" s="236"/>
      <c r="N54" s="241"/>
      <c r="O54" s="129"/>
      <c r="P54" s="129">
        <v>1</v>
      </c>
      <c r="Q54" s="241"/>
      <c r="R54" s="241"/>
      <c r="S54" s="38"/>
      <c r="T54" s="38"/>
      <c r="U54" s="38"/>
      <c r="V54" s="38"/>
      <c r="W54" s="38"/>
      <c r="X54" s="604">
        <v>17.97</v>
      </c>
      <c r="Y54" s="247"/>
    </row>
    <row r="55" spans="1:25" ht="39.950000000000003" customHeight="1">
      <c r="A55" s="695">
        <v>26</v>
      </c>
      <c r="B55" s="689" t="s">
        <v>1949</v>
      </c>
      <c r="C55" s="690" t="s">
        <v>53</v>
      </c>
      <c r="D55" s="691" t="s">
        <v>1933</v>
      </c>
      <c r="E55" s="359">
        <v>1</v>
      </c>
      <c r="F55" s="77" t="s">
        <v>1950</v>
      </c>
      <c r="G55" s="692" t="s">
        <v>1951</v>
      </c>
      <c r="H55" s="1"/>
      <c r="I55" s="1"/>
      <c r="J55" s="639">
        <v>328.93</v>
      </c>
      <c r="K55" s="1"/>
      <c r="L55" s="1"/>
      <c r="M55" s="238"/>
      <c r="N55" s="100">
        <v>1</v>
      </c>
      <c r="O55" s="1"/>
      <c r="P55" s="100"/>
      <c r="Q55" s="100"/>
      <c r="R55" s="100"/>
      <c r="S55" s="1"/>
      <c r="T55" s="1"/>
      <c r="U55" s="1"/>
      <c r="V55" s="1"/>
      <c r="W55" s="1"/>
      <c r="X55" s="1"/>
      <c r="Y55" s="97"/>
    </row>
    <row r="56" spans="1:25" ht="39.950000000000003" customHeight="1">
      <c r="A56" s="695"/>
      <c r="B56" s="689"/>
      <c r="C56" s="690"/>
      <c r="D56" s="691"/>
      <c r="E56" s="359">
        <v>2</v>
      </c>
      <c r="F56" s="77" t="s">
        <v>1952</v>
      </c>
      <c r="G56" s="693"/>
      <c r="H56" s="1"/>
      <c r="I56" s="1"/>
      <c r="J56" s="640"/>
      <c r="K56" s="1"/>
      <c r="L56" s="1"/>
      <c r="M56" s="238"/>
      <c r="N56" s="100">
        <v>1</v>
      </c>
      <c r="O56" s="1"/>
      <c r="P56" s="100"/>
      <c r="Q56" s="100"/>
      <c r="R56" s="100"/>
      <c r="S56" s="1"/>
      <c r="T56" s="1"/>
      <c r="U56" s="1"/>
      <c r="V56" s="1"/>
      <c r="W56" s="1"/>
      <c r="X56" s="1"/>
      <c r="Y56" s="97"/>
    </row>
    <row r="57" spans="1:25" ht="39.950000000000003" customHeight="1">
      <c r="A57" s="695"/>
      <c r="B57" s="689"/>
      <c r="C57" s="690"/>
      <c r="D57" s="691"/>
      <c r="E57" s="359">
        <v>3</v>
      </c>
      <c r="F57" s="77" t="s">
        <v>1115</v>
      </c>
      <c r="G57" s="694"/>
      <c r="H57" s="1"/>
      <c r="I57" s="1"/>
      <c r="J57" s="641"/>
      <c r="K57" s="1"/>
      <c r="L57" s="1"/>
      <c r="M57" s="238"/>
      <c r="N57" s="100"/>
      <c r="O57" s="129"/>
      <c r="P57" s="129">
        <v>1</v>
      </c>
      <c r="Q57" s="100"/>
      <c r="R57" s="100"/>
      <c r="S57" s="1"/>
      <c r="T57" s="1"/>
      <c r="U57" s="1"/>
      <c r="V57" s="1"/>
      <c r="W57" s="1"/>
      <c r="X57" s="1"/>
      <c r="Y57" s="97"/>
    </row>
    <row r="58" spans="1:25" ht="39.950000000000003" customHeight="1">
      <c r="A58" s="271">
        <v>27</v>
      </c>
      <c r="B58" s="249" t="s">
        <v>1953</v>
      </c>
      <c r="C58" s="359" t="s">
        <v>53</v>
      </c>
      <c r="D58" s="360" t="s">
        <v>1954</v>
      </c>
      <c r="E58" s="359">
        <v>1</v>
      </c>
      <c r="F58" s="75" t="s">
        <v>1955</v>
      </c>
      <c r="G58" s="426" t="s">
        <v>1748</v>
      </c>
      <c r="H58" s="1"/>
      <c r="I58" s="1"/>
      <c r="J58" s="320">
        <v>110.58</v>
      </c>
      <c r="K58" s="1"/>
      <c r="L58" s="1"/>
      <c r="M58" s="238"/>
      <c r="N58" s="100"/>
      <c r="O58" s="1"/>
      <c r="P58" s="100"/>
      <c r="Q58" s="100"/>
      <c r="R58" s="100"/>
      <c r="S58" s="1"/>
      <c r="T58" s="1"/>
      <c r="U58" s="1"/>
      <c r="V58" s="1"/>
      <c r="W58" s="1"/>
      <c r="X58" s="1"/>
      <c r="Y58" s="97"/>
    </row>
    <row r="59" spans="1:25" ht="39.950000000000003" customHeight="1">
      <c r="A59" s="696">
        <v>28</v>
      </c>
      <c r="B59" s="689" t="s">
        <v>1956</v>
      </c>
      <c r="C59" s="690" t="s">
        <v>53</v>
      </c>
      <c r="D59" s="360" t="s">
        <v>1227</v>
      </c>
      <c r="E59" s="359">
        <v>1</v>
      </c>
      <c r="F59" s="75" t="s">
        <v>1957</v>
      </c>
      <c r="G59" s="692" t="s">
        <v>1958</v>
      </c>
      <c r="H59" s="1"/>
      <c r="I59" s="1"/>
      <c r="J59" s="639">
        <v>220.28</v>
      </c>
      <c r="K59" s="1"/>
      <c r="L59" s="1"/>
      <c r="M59" s="238"/>
      <c r="N59" s="100">
        <v>1</v>
      </c>
      <c r="O59" s="1"/>
      <c r="P59" s="100"/>
      <c r="Q59" s="100"/>
      <c r="R59" s="100"/>
      <c r="S59" s="1"/>
      <c r="T59" s="1"/>
      <c r="U59" s="1"/>
      <c r="V59" s="1"/>
      <c r="W59" s="1"/>
      <c r="X59" s="1"/>
      <c r="Y59" s="97"/>
    </row>
    <row r="60" spans="1:25" ht="39.950000000000003" customHeight="1">
      <c r="A60" s="697"/>
      <c r="B60" s="689"/>
      <c r="C60" s="690"/>
      <c r="D60" s="360" t="s">
        <v>1959</v>
      </c>
      <c r="E60" s="359">
        <v>2</v>
      </c>
      <c r="F60" s="75" t="s">
        <v>1960</v>
      </c>
      <c r="G60" s="694"/>
      <c r="H60" s="1"/>
      <c r="I60" s="1"/>
      <c r="J60" s="641"/>
      <c r="K60" s="1"/>
      <c r="L60" s="1"/>
      <c r="M60" s="238"/>
      <c r="N60" s="309">
        <v>1</v>
      </c>
      <c r="O60" s="1"/>
      <c r="P60" s="100"/>
      <c r="Q60" s="100"/>
      <c r="R60" s="100"/>
      <c r="S60" s="1"/>
      <c r="T60" s="1"/>
      <c r="U60" s="1"/>
      <c r="V60" s="1"/>
      <c r="W60" s="1"/>
      <c r="X60" s="1"/>
      <c r="Y60" s="97"/>
    </row>
    <row r="61" spans="1:25" ht="39.950000000000003" customHeight="1">
      <c r="A61" s="361">
        <v>29</v>
      </c>
      <c r="B61" s="358" t="s">
        <v>1961</v>
      </c>
      <c r="C61" s="359" t="s">
        <v>53</v>
      </c>
      <c r="D61" s="360" t="s">
        <v>1962</v>
      </c>
      <c r="E61" s="359">
        <v>1</v>
      </c>
      <c r="F61" s="75" t="s">
        <v>1963</v>
      </c>
      <c r="G61" s="427" t="s">
        <v>2464</v>
      </c>
      <c r="H61" s="1"/>
      <c r="I61" s="1"/>
      <c r="J61" s="377">
        <v>110.42</v>
      </c>
      <c r="K61" s="1"/>
      <c r="L61" s="1"/>
      <c r="M61" s="377"/>
      <c r="N61" s="334">
        <v>1</v>
      </c>
      <c r="O61" s="1"/>
      <c r="P61" s="334"/>
      <c r="Q61" s="334"/>
      <c r="R61" s="334"/>
      <c r="S61" s="1"/>
      <c r="T61" s="1"/>
      <c r="U61" s="1"/>
      <c r="V61" s="1"/>
      <c r="W61" s="1"/>
      <c r="X61" s="1"/>
      <c r="Y61" s="97"/>
    </row>
    <row r="62" spans="1:25" ht="20.100000000000001" customHeight="1">
      <c r="A62" s="361"/>
      <c r="B62" s="69" t="s">
        <v>206</v>
      </c>
      <c r="C62" s="69"/>
      <c r="D62" s="69"/>
      <c r="E62" s="69">
        <f>E8+E9+E11+E12+E15+E16+E21+E23+E24+E25+E27+E29+E31+E36+E37+E39+E41+E42+E43+E46+E48+E50+E52+E53+E54+E57+E58+E60+E61</f>
        <v>54</v>
      </c>
      <c r="F62" s="377"/>
      <c r="G62" s="44"/>
      <c r="H62" s="377"/>
      <c r="I62" s="377"/>
      <c r="J62" s="69">
        <f>SUM(J8:J52)</f>
        <v>4803.6399999999994</v>
      </c>
      <c r="K62" s="377"/>
      <c r="L62" s="377"/>
      <c r="M62" s="377"/>
      <c r="N62" s="69">
        <f>SUM(N8:N61)</f>
        <v>15</v>
      </c>
      <c r="O62" s="69">
        <f t="shared" ref="O62:X62" si="0">SUM(O8:O61)</f>
        <v>0</v>
      </c>
      <c r="P62" s="69">
        <f t="shared" si="0"/>
        <v>9</v>
      </c>
      <c r="Q62" s="69">
        <f t="shared" si="0"/>
        <v>6</v>
      </c>
      <c r="R62" s="69">
        <f t="shared" si="0"/>
        <v>10</v>
      </c>
      <c r="S62" s="69">
        <f t="shared" si="0"/>
        <v>3</v>
      </c>
      <c r="T62" s="69">
        <f>SUM(T8:T61)</f>
        <v>8</v>
      </c>
      <c r="U62" s="69">
        <f t="shared" si="0"/>
        <v>1</v>
      </c>
      <c r="V62" s="69">
        <f t="shared" si="0"/>
        <v>0</v>
      </c>
      <c r="W62" s="69">
        <f t="shared" si="0"/>
        <v>0</v>
      </c>
      <c r="X62" s="69">
        <f t="shared" si="0"/>
        <v>1010.9699999999999</v>
      </c>
      <c r="Y62" s="96"/>
    </row>
  </sheetData>
  <mergeCells count="157">
    <mergeCell ref="B55:B57"/>
    <mergeCell ref="C55:C57"/>
    <mergeCell ref="D55:D57"/>
    <mergeCell ref="G55:G57"/>
    <mergeCell ref="B59:B60"/>
    <mergeCell ref="C59:C60"/>
    <mergeCell ref="G59:G60"/>
    <mergeCell ref="A55:A57"/>
    <mergeCell ref="A59:A60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V6:V7"/>
    <mergeCell ref="W6:W7"/>
    <mergeCell ref="A10:A11"/>
    <mergeCell ref="B10:B11"/>
    <mergeCell ref="C10:C11"/>
    <mergeCell ref="D10:D11"/>
    <mergeCell ref="G10:G11"/>
    <mergeCell ref="H10:H11"/>
    <mergeCell ref="J10:J11"/>
    <mergeCell ref="L5:L7"/>
    <mergeCell ref="M5:M7"/>
    <mergeCell ref="N5:W5"/>
    <mergeCell ref="M10:M11"/>
    <mergeCell ref="A13:A15"/>
    <mergeCell ref="B13:B15"/>
    <mergeCell ref="C13:C15"/>
    <mergeCell ref="D13:D15"/>
    <mergeCell ref="G13:G15"/>
    <mergeCell ref="H13:H15"/>
    <mergeCell ref="J13:J15"/>
    <mergeCell ref="M13:M15"/>
    <mergeCell ref="J17:J21"/>
    <mergeCell ref="M17:M21"/>
    <mergeCell ref="A22:A23"/>
    <mergeCell ref="B22:B23"/>
    <mergeCell ref="C22:C23"/>
    <mergeCell ref="D22:D23"/>
    <mergeCell ref="G22:G23"/>
    <mergeCell ref="H22:H23"/>
    <mergeCell ref="J22:J23"/>
    <mergeCell ref="M22:M23"/>
    <mergeCell ref="A17:A21"/>
    <mergeCell ref="B17:B21"/>
    <mergeCell ref="C17:C21"/>
    <mergeCell ref="D17:D21"/>
    <mergeCell ref="G17:G21"/>
    <mergeCell ref="H17:H21"/>
    <mergeCell ref="A28:A29"/>
    <mergeCell ref="B28:B29"/>
    <mergeCell ref="C28:C29"/>
    <mergeCell ref="D28:D29"/>
    <mergeCell ref="G28:G29"/>
    <mergeCell ref="J28:J29"/>
    <mergeCell ref="M28:M29"/>
    <mergeCell ref="A26:A27"/>
    <mergeCell ref="B26:B27"/>
    <mergeCell ref="C26:C27"/>
    <mergeCell ref="D26:D27"/>
    <mergeCell ref="G26:G27"/>
    <mergeCell ref="J26:J27"/>
    <mergeCell ref="A32:A36"/>
    <mergeCell ref="B32:B36"/>
    <mergeCell ref="C32:C36"/>
    <mergeCell ref="D32:D36"/>
    <mergeCell ref="G32:G36"/>
    <mergeCell ref="J32:J36"/>
    <mergeCell ref="M32:M36"/>
    <mergeCell ref="A30:A31"/>
    <mergeCell ref="B30:B31"/>
    <mergeCell ref="C30:C31"/>
    <mergeCell ref="D30:D31"/>
    <mergeCell ref="G30:G31"/>
    <mergeCell ref="J30:J31"/>
    <mergeCell ref="A40:A41"/>
    <mergeCell ref="B40:B41"/>
    <mergeCell ref="C40:C41"/>
    <mergeCell ref="D40:D41"/>
    <mergeCell ref="G40:G41"/>
    <mergeCell ref="J40:J41"/>
    <mergeCell ref="M40:M41"/>
    <mergeCell ref="A38:A39"/>
    <mergeCell ref="B38:B39"/>
    <mergeCell ref="C38:C39"/>
    <mergeCell ref="D38:D39"/>
    <mergeCell ref="G38:G39"/>
    <mergeCell ref="J38:J39"/>
    <mergeCell ref="A47:A48"/>
    <mergeCell ref="B47:B48"/>
    <mergeCell ref="C47:C48"/>
    <mergeCell ref="D47:D48"/>
    <mergeCell ref="G47:G48"/>
    <mergeCell ref="J47:J48"/>
    <mergeCell ref="M47:M48"/>
    <mergeCell ref="A44:A46"/>
    <mergeCell ref="B44:B46"/>
    <mergeCell ref="C44:C46"/>
    <mergeCell ref="D44:D46"/>
    <mergeCell ref="G44:G46"/>
    <mergeCell ref="H44:H46"/>
    <mergeCell ref="A51:A52"/>
    <mergeCell ref="B51:B52"/>
    <mergeCell ref="C51:C52"/>
    <mergeCell ref="D51:D52"/>
    <mergeCell ref="G51:G52"/>
    <mergeCell ref="J51:J52"/>
    <mergeCell ref="M51:M52"/>
    <mergeCell ref="A49:A50"/>
    <mergeCell ref="B49:B50"/>
    <mergeCell ref="C49:C50"/>
    <mergeCell ref="D49:D50"/>
    <mergeCell ref="G49:G50"/>
    <mergeCell ref="J49:J50"/>
    <mergeCell ref="J55:J57"/>
    <mergeCell ref="J59:J60"/>
    <mergeCell ref="X44:X46"/>
    <mergeCell ref="X47:X48"/>
    <mergeCell ref="X49:X50"/>
    <mergeCell ref="X51:X52"/>
    <mergeCell ref="X10:X11"/>
    <mergeCell ref="X13:X15"/>
    <mergeCell ref="X17:X21"/>
    <mergeCell ref="X22:X23"/>
    <mergeCell ref="X28:X29"/>
    <mergeCell ref="X30:X31"/>
    <mergeCell ref="X38:X39"/>
    <mergeCell ref="X40:X41"/>
    <mergeCell ref="M49:M50"/>
    <mergeCell ref="J44:J46"/>
    <mergeCell ref="M44:M46"/>
    <mergeCell ref="M38:M39"/>
    <mergeCell ref="M30:M31"/>
    <mergeCell ref="M26:M27"/>
    <mergeCell ref="X26:X27"/>
    <mergeCell ref="X32:X36"/>
  </mergeCells>
  <pageMargins left="0.118110236220472" right="0" top="0.118110236220472" bottom="0.15748031496063" header="0.118110236220472" footer="0.118110236220472"/>
  <pageSetup paperSize="9" scale="86" orientation="landscape" r:id="rId1"/>
  <headerFooter differentOddEven="1" scaleWithDoc="0" alignWithMargins="0">
    <firstFooter>&amp;C3</firstFooter>
  </headerFooter>
  <rowBreaks count="2" manualBreakCount="2">
    <brk id="16" max="24" man="1"/>
    <brk id="29" max="24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76"/>
  <sheetViews>
    <sheetView showGridLines="0" view="pageBreakPreview" zoomScale="87" zoomScaleSheetLayoutView="87" workbookViewId="0">
      <pane xSplit="1" ySplit="7" topLeftCell="B68" activePane="bottomRight" state="frozen"/>
      <selection pane="topRight" activeCell="B1" sqref="B1"/>
      <selection pane="bottomLeft" activeCell="A8" sqref="A8"/>
      <selection pane="bottomRight" activeCell="X72" sqref="X72"/>
    </sheetView>
  </sheetViews>
  <sheetFormatPr defaultRowHeight="15"/>
  <cols>
    <col min="1" max="1" width="3.85546875" customWidth="1"/>
    <col min="2" max="2" width="11.5703125" style="36" customWidth="1"/>
    <col min="3" max="3" width="8.7109375" style="36" customWidth="1"/>
    <col min="4" max="4" width="11.140625" style="9" customWidth="1"/>
    <col min="5" max="5" width="4.140625" customWidth="1"/>
    <col min="6" max="6" width="28.140625" customWidth="1"/>
    <col min="7" max="7" width="25.7109375" style="119" customWidth="1"/>
    <col min="8" max="8" width="15.85546875" hidden="1" customWidth="1"/>
    <col min="9" max="9" width="9.28515625" hidden="1" customWidth="1"/>
    <col min="10" max="10" width="9.28515625" customWidth="1"/>
    <col min="11" max="11" width="10.140625" hidden="1" customWidth="1"/>
    <col min="12" max="12" width="5.140625" hidden="1" customWidth="1"/>
    <col min="13" max="13" width="9.42578125" style="11" customWidth="1"/>
    <col min="14" max="14" width="3.7109375" hidden="1" customWidth="1"/>
    <col min="15" max="15" width="4.7109375" customWidth="1"/>
    <col min="16" max="18" width="4.7109375" style="10" customWidth="1"/>
    <col min="19" max="23" width="4.7109375" customWidth="1"/>
    <col min="24" max="24" width="8.42578125" customWidth="1"/>
    <col min="25" max="25" width="14.42578125" style="98" customWidth="1"/>
  </cols>
  <sheetData>
    <row r="1" spans="1:25">
      <c r="A1" s="671" t="s">
        <v>18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3"/>
    </row>
    <row r="2" spans="1:25" ht="15" customHeight="1">
      <c r="A2" s="674" t="s">
        <v>1777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6"/>
    </row>
    <row r="3" spans="1:25">
      <c r="A3" s="677" t="s">
        <v>1850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9"/>
      <c r="X3" s="680" t="str">
        <f>Summary!V3</f>
        <v>Date:-28.02.2015</v>
      </c>
      <c r="Y3" s="681"/>
    </row>
    <row r="4" spans="1:25" s="11" customFormat="1" ht="34.5" customHeight="1">
      <c r="A4" s="682" t="s">
        <v>1872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684"/>
    </row>
    <row r="5" spans="1:25" ht="18" customHeight="1">
      <c r="A5" s="615" t="s">
        <v>0</v>
      </c>
      <c r="B5" s="616" t="s">
        <v>1</v>
      </c>
      <c r="C5" s="616" t="s">
        <v>2</v>
      </c>
      <c r="D5" s="616" t="s">
        <v>3</v>
      </c>
      <c r="E5" s="615" t="s">
        <v>0</v>
      </c>
      <c r="F5" s="615" t="s">
        <v>4</v>
      </c>
      <c r="G5" s="616" t="s">
        <v>5</v>
      </c>
      <c r="H5" s="610" t="s">
        <v>209</v>
      </c>
      <c r="I5" s="615" t="s">
        <v>207</v>
      </c>
      <c r="J5" s="610" t="s">
        <v>208</v>
      </c>
      <c r="K5" s="610" t="s">
        <v>31</v>
      </c>
      <c r="L5" s="615" t="s">
        <v>19</v>
      </c>
      <c r="M5" s="610" t="s">
        <v>32</v>
      </c>
      <c r="N5" s="670" t="s">
        <v>15</v>
      </c>
      <c r="O5" s="670"/>
      <c r="P5" s="670"/>
      <c r="Q5" s="670"/>
      <c r="R5" s="670"/>
      <c r="S5" s="670"/>
      <c r="T5" s="670"/>
      <c r="U5" s="670"/>
      <c r="V5" s="670"/>
      <c r="W5" s="670"/>
      <c r="X5" s="610" t="s">
        <v>20</v>
      </c>
      <c r="Y5" s="686" t="s">
        <v>13</v>
      </c>
    </row>
    <row r="6" spans="1:25" ht="26.25" customHeight="1">
      <c r="A6" s="615"/>
      <c r="B6" s="616"/>
      <c r="C6" s="616"/>
      <c r="D6" s="616"/>
      <c r="E6" s="615"/>
      <c r="F6" s="615"/>
      <c r="G6" s="616"/>
      <c r="H6" s="669"/>
      <c r="I6" s="615"/>
      <c r="J6" s="669"/>
      <c r="K6" s="669"/>
      <c r="L6" s="615"/>
      <c r="M6" s="669"/>
      <c r="N6" s="615" t="s">
        <v>6</v>
      </c>
      <c r="O6" s="724" t="s">
        <v>2463</v>
      </c>
      <c r="P6" s="725" t="s">
        <v>9</v>
      </c>
      <c r="Q6" s="725" t="s">
        <v>8</v>
      </c>
      <c r="R6" s="725" t="s">
        <v>16</v>
      </c>
      <c r="S6" s="725"/>
      <c r="T6" s="725" t="s">
        <v>17</v>
      </c>
      <c r="U6" s="725"/>
      <c r="V6" s="725" t="s">
        <v>12</v>
      </c>
      <c r="W6" s="725" t="s">
        <v>7</v>
      </c>
      <c r="X6" s="669"/>
      <c r="Y6" s="687"/>
    </row>
    <row r="7" spans="1:25" ht="33" customHeight="1">
      <c r="A7" s="615"/>
      <c r="B7" s="616"/>
      <c r="C7" s="616"/>
      <c r="D7" s="616"/>
      <c r="E7" s="615"/>
      <c r="F7" s="615"/>
      <c r="G7" s="616"/>
      <c r="H7" s="611"/>
      <c r="I7" s="615"/>
      <c r="J7" s="611"/>
      <c r="K7" s="611"/>
      <c r="L7" s="615"/>
      <c r="M7" s="611"/>
      <c r="N7" s="615"/>
      <c r="O7" s="724"/>
      <c r="P7" s="725"/>
      <c r="Q7" s="725"/>
      <c r="R7" s="411" t="s">
        <v>10</v>
      </c>
      <c r="S7" s="411" t="s">
        <v>11</v>
      </c>
      <c r="T7" s="411" t="s">
        <v>10</v>
      </c>
      <c r="U7" s="411" t="s">
        <v>11</v>
      </c>
      <c r="V7" s="725"/>
      <c r="W7" s="725"/>
      <c r="X7" s="611"/>
      <c r="Y7" s="688"/>
    </row>
    <row r="8" spans="1:25" ht="35.1" customHeight="1">
      <c r="A8" s="712">
        <v>1</v>
      </c>
      <c r="B8" s="714" t="s">
        <v>2476</v>
      </c>
      <c r="C8" s="716" t="s">
        <v>123</v>
      </c>
      <c r="D8" s="706" t="s">
        <v>1250</v>
      </c>
      <c r="E8" s="419">
        <v>1</v>
      </c>
      <c r="F8" s="420" t="s">
        <v>124</v>
      </c>
      <c r="G8" s="700" t="s">
        <v>1803</v>
      </c>
      <c r="H8" s="29"/>
      <c r="I8" s="1"/>
      <c r="J8" s="645">
        <v>208.93</v>
      </c>
      <c r="K8" s="1"/>
      <c r="L8" s="1"/>
      <c r="M8" s="644" t="s">
        <v>204</v>
      </c>
      <c r="N8" s="1"/>
      <c r="O8" s="129"/>
      <c r="P8" s="129"/>
      <c r="Q8" s="129"/>
      <c r="R8" s="129"/>
      <c r="S8" s="129">
        <v>1</v>
      </c>
      <c r="T8" s="101"/>
      <c r="U8" s="101"/>
      <c r="V8" s="101"/>
      <c r="W8" s="101"/>
      <c r="X8" s="639">
        <v>18.690000000000001</v>
      </c>
      <c r="Y8" s="337" t="s">
        <v>1817</v>
      </c>
    </row>
    <row r="9" spans="1:25" ht="35.1" customHeight="1">
      <c r="A9" s="712"/>
      <c r="B9" s="714"/>
      <c r="C9" s="716"/>
      <c r="D9" s="708"/>
      <c r="E9" s="419">
        <v>2</v>
      </c>
      <c r="F9" s="420" t="s">
        <v>125</v>
      </c>
      <c r="G9" s="701"/>
      <c r="H9" s="31"/>
      <c r="I9" s="1"/>
      <c r="J9" s="645"/>
      <c r="K9" s="1"/>
      <c r="L9" s="1"/>
      <c r="M9" s="644"/>
      <c r="N9" s="1"/>
      <c r="O9" s="102"/>
      <c r="P9" s="102">
        <v>1</v>
      </c>
      <c r="Q9" s="101"/>
      <c r="R9" s="101"/>
      <c r="S9" s="101"/>
      <c r="T9" s="101"/>
      <c r="U9" s="101"/>
      <c r="V9" s="101"/>
      <c r="W9" s="101"/>
      <c r="X9" s="641"/>
      <c r="Y9" s="337" t="s">
        <v>1786</v>
      </c>
    </row>
    <row r="10" spans="1:25" ht="35.1" customHeight="1">
      <c r="A10" s="712">
        <v>2</v>
      </c>
      <c r="B10" s="714" t="s">
        <v>126</v>
      </c>
      <c r="C10" s="716" t="s">
        <v>123</v>
      </c>
      <c r="D10" s="706" t="s">
        <v>1251</v>
      </c>
      <c r="E10" s="419">
        <v>1</v>
      </c>
      <c r="F10" s="420" t="s">
        <v>127</v>
      </c>
      <c r="G10" s="700" t="s">
        <v>1325</v>
      </c>
      <c r="H10" s="48" t="s">
        <v>1324</v>
      </c>
      <c r="I10" s="1"/>
      <c r="J10" s="645">
        <v>209.97</v>
      </c>
      <c r="K10" s="1"/>
      <c r="L10" s="1"/>
      <c r="M10" s="644" t="s">
        <v>204</v>
      </c>
      <c r="N10" s="590">
        <v>1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"/>
      <c r="Y10" s="139"/>
    </row>
    <row r="11" spans="1:25" ht="35.1" customHeight="1">
      <c r="A11" s="712"/>
      <c r="B11" s="714"/>
      <c r="C11" s="716"/>
      <c r="D11" s="708"/>
      <c r="E11" s="419">
        <v>2</v>
      </c>
      <c r="F11" s="420" t="s">
        <v>128</v>
      </c>
      <c r="G11" s="701"/>
      <c r="H11" s="31"/>
      <c r="I11" s="1"/>
      <c r="J11" s="645"/>
      <c r="K11" s="1"/>
      <c r="L11" s="1"/>
      <c r="M11" s="644"/>
      <c r="N11" s="1"/>
      <c r="O11" s="102"/>
      <c r="P11" s="102">
        <v>1</v>
      </c>
      <c r="Q11" s="101"/>
      <c r="R11" s="101"/>
      <c r="S11" s="101"/>
      <c r="T11" s="101"/>
      <c r="U11" s="101"/>
      <c r="V11" s="101"/>
      <c r="W11" s="101"/>
      <c r="X11" s="1"/>
      <c r="Y11" s="139"/>
    </row>
    <row r="12" spans="1:25" ht="35.1" customHeight="1">
      <c r="A12" s="712">
        <v>3</v>
      </c>
      <c r="B12" s="714" t="s">
        <v>129</v>
      </c>
      <c r="C12" s="716" t="s">
        <v>123</v>
      </c>
      <c r="D12" s="706" t="s">
        <v>1252</v>
      </c>
      <c r="E12" s="419">
        <v>1</v>
      </c>
      <c r="F12" s="420" t="s">
        <v>130</v>
      </c>
      <c r="G12" s="700" t="s">
        <v>1326</v>
      </c>
      <c r="H12" s="48" t="s">
        <v>1327</v>
      </c>
      <c r="I12" s="1"/>
      <c r="J12" s="645">
        <v>414.24</v>
      </c>
      <c r="K12" s="1"/>
      <c r="L12" s="1"/>
      <c r="M12" s="644" t="s">
        <v>204</v>
      </c>
      <c r="N12" s="1"/>
      <c r="O12" s="102"/>
      <c r="P12" s="102"/>
      <c r="Q12" s="102"/>
      <c r="R12" s="102"/>
      <c r="S12" s="102">
        <v>1</v>
      </c>
      <c r="T12" s="101"/>
      <c r="U12" s="101"/>
      <c r="V12" s="101"/>
      <c r="W12" s="101"/>
      <c r="X12" s="639">
        <v>179.27</v>
      </c>
      <c r="Y12" s="116" t="s">
        <v>1761</v>
      </c>
    </row>
    <row r="13" spans="1:25" ht="35.1" customHeight="1">
      <c r="A13" s="712"/>
      <c r="B13" s="714"/>
      <c r="C13" s="716"/>
      <c r="D13" s="707"/>
      <c r="E13" s="419">
        <v>2</v>
      </c>
      <c r="F13" s="420" t="s">
        <v>131</v>
      </c>
      <c r="G13" s="704"/>
      <c r="H13" s="32"/>
      <c r="I13" s="1"/>
      <c r="J13" s="645"/>
      <c r="K13" s="1"/>
      <c r="L13" s="1"/>
      <c r="M13" s="644"/>
      <c r="N13" s="1"/>
      <c r="O13" s="129"/>
      <c r="P13" s="129"/>
      <c r="Q13" s="129"/>
      <c r="R13" s="129"/>
      <c r="S13" s="129"/>
      <c r="T13" s="129"/>
      <c r="U13" s="129"/>
      <c r="V13" s="129">
        <v>1</v>
      </c>
      <c r="W13" s="101"/>
      <c r="X13" s="640"/>
      <c r="Y13" s="116" t="s">
        <v>1830</v>
      </c>
    </row>
    <row r="14" spans="1:25" ht="35.1" customHeight="1">
      <c r="A14" s="712"/>
      <c r="B14" s="714"/>
      <c r="C14" s="716"/>
      <c r="D14" s="707"/>
      <c r="E14" s="419">
        <v>3</v>
      </c>
      <c r="F14" s="420" t="s">
        <v>132</v>
      </c>
      <c r="G14" s="704"/>
      <c r="H14" s="32"/>
      <c r="I14" s="1"/>
      <c r="J14" s="645"/>
      <c r="K14" s="1"/>
      <c r="L14" s="1"/>
      <c r="M14" s="644"/>
      <c r="N14" s="590">
        <v>1</v>
      </c>
      <c r="O14" s="101"/>
      <c r="P14" s="101"/>
      <c r="Q14" s="101"/>
      <c r="R14" s="101"/>
      <c r="S14" s="101"/>
      <c r="T14" s="101"/>
      <c r="U14" s="101"/>
      <c r="V14" s="101"/>
      <c r="W14" s="101"/>
      <c r="X14" s="640"/>
      <c r="Y14" s="116" t="s">
        <v>1761</v>
      </c>
    </row>
    <row r="15" spans="1:25" ht="35.1" customHeight="1">
      <c r="A15" s="712"/>
      <c r="B15" s="714"/>
      <c r="C15" s="716"/>
      <c r="D15" s="708"/>
      <c r="E15" s="419">
        <v>4</v>
      </c>
      <c r="F15" s="420" t="s">
        <v>133</v>
      </c>
      <c r="G15" s="701"/>
      <c r="H15" s="31"/>
      <c r="I15" s="1"/>
      <c r="J15" s="645"/>
      <c r="K15" s="1"/>
      <c r="L15" s="1"/>
      <c r="M15" s="644"/>
      <c r="N15" s="1"/>
      <c r="O15" s="129"/>
      <c r="P15" s="129"/>
      <c r="Q15" s="129"/>
      <c r="R15" s="129"/>
      <c r="S15" s="129"/>
      <c r="T15" s="129"/>
      <c r="U15" s="129"/>
      <c r="V15" s="129">
        <v>1</v>
      </c>
      <c r="W15" s="101"/>
      <c r="X15" s="641"/>
      <c r="Y15" s="116" t="s">
        <v>1831</v>
      </c>
    </row>
    <row r="16" spans="1:25" ht="35.1" customHeight="1">
      <c r="A16" s="712">
        <v>4</v>
      </c>
      <c r="B16" s="714" t="s">
        <v>134</v>
      </c>
      <c r="C16" s="716" t="s">
        <v>123</v>
      </c>
      <c r="D16" s="706" t="s">
        <v>1253</v>
      </c>
      <c r="E16" s="419">
        <v>1</v>
      </c>
      <c r="F16" s="420" t="s">
        <v>135</v>
      </c>
      <c r="G16" s="705" t="s">
        <v>1276</v>
      </c>
      <c r="H16" s="29"/>
      <c r="I16" s="1"/>
      <c r="J16" s="645">
        <v>206.54</v>
      </c>
      <c r="K16" s="1"/>
      <c r="L16" s="1"/>
      <c r="M16" s="644" t="s">
        <v>204</v>
      </c>
      <c r="N16" s="1"/>
      <c r="O16" s="129"/>
      <c r="P16" s="129">
        <v>1</v>
      </c>
      <c r="Q16" s="101"/>
      <c r="R16" s="101"/>
      <c r="S16" s="101"/>
      <c r="T16" s="101"/>
      <c r="U16" s="101"/>
      <c r="V16" s="101"/>
      <c r="W16" s="101"/>
      <c r="X16" s="1"/>
      <c r="Y16" s="116" t="s">
        <v>1784</v>
      </c>
    </row>
    <row r="17" spans="1:25" ht="35.1" customHeight="1">
      <c r="A17" s="712"/>
      <c r="B17" s="714"/>
      <c r="C17" s="716"/>
      <c r="D17" s="708"/>
      <c r="E17" s="419">
        <v>2</v>
      </c>
      <c r="F17" s="420" t="s">
        <v>136</v>
      </c>
      <c r="G17" s="705"/>
      <c r="H17" s="31"/>
      <c r="I17" s="1"/>
      <c r="J17" s="645"/>
      <c r="K17" s="1"/>
      <c r="L17" s="1"/>
      <c r="M17" s="644"/>
      <c r="N17" s="600">
        <v>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"/>
      <c r="Y17" s="116" t="s">
        <v>1823</v>
      </c>
    </row>
    <row r="18" spans="1:25" ht="35.1" customHeight="1">
      <c r="A18" s="341">
        <v>5</v>
      </c>
      <c r="B18" s="338" t="s">
        <v>2339</v>
      </c>
      <c r="C18" s="716" t="s">
        <v>123</v>
      </c>
      <c r="D18" s="706" t="s">
        <v>1254</v>
      </c>
      <c r="E18" s="419">
        <v>1</v>
      </c>
      <c r="F18" s="420" t="s">
        <v>137</v>
      </c>
      <c r="G18" s="429" t="s">
        <v>1283</v>
      </c>
      <c r="H18" s="33"/>
      <c r="I18" s="1"/>
      <c r="J18" s="718">
        <v>419.01</v>
      </c>
      <c r="K18" s="1"/>
      <c r="L18" s="1"/>
      <c r="M18" s="644" t="s">
        <v>204</v>
      </c>
      <c r="N18" s="600"/>
      <c r="O18" s="102">
        <v>1</v>
      </c>
      <c r="P18" s="101"/>
      <c r="Q18" s="101"/>
      <c r="R18" s="101"/>
      <c r="S18" s="101"/>
      <c r="T18" s="101"/>
      <c r="U18" s="101"/>
      <c r="V18" s="101"/>
      <c r="W18" s="101"/>
      <c r="X18" s="1"/>
      <c r="Y18" s="116"/>
    </row>
    <row r="19" spans="1:25" ht="35.1" customHeight="1">
      <c r="A19" s="341">
        <v>6</v>
      </c>
      <c r="B19" s="338" t="s">
        <v>2340</v>
      </c>
      <c r="C19" s="716"/>
      <c r="D19" s="707"/>
      <c r="E19" s="419">
        <v>1</v>
      </c>
      <c r="F19" s="420" t="s">
        <v>138</v>
      </c>
      <c r="G19" s="429" t="s">
        <v>2343</v>
      </c>
      <c r="H19" s="34"/>
      <c r="I19" s="1"/>
      <c r="J19" s="719"/>
      <c r="K19" s="1"/>
      <c r="L19" s="1"/>
      <c r="M19" s="644"/>
      <c r="N19" s="600">
        <v>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"/>
      <c r="Y19" s="116"/>
    </row>
    <row r="20" spans="1:25" ht="35.1" customHeight="1">
      <c r="A20" s="341">
        <v>7</v>
      </c>
      <c r="B20" s="338" t="s">
        <v>2341</v>
      </c>
      <c r="C20" s="716"/>
      <c r="D20" s="707"/>
      <c r="E20" s="419">
        <v>1</v>
      </c>
      <c r="F20" s="420" t="s">
        <v>139</v>
      </c>
      <c r="G20" s="429" t="s">
        <v>1747</v>
      </c>
      <c r="H20" s="34"/>
      <c r="I20" s="1"/>
      <c r="J20" s="719"/>
      <c r="K20" s="1"/>
      <c r="L20" s="1"/>
      <c r="M20" s="644"/>
      <c r="N20" s="600"/>
      <c r="O20" s="102"/>
      <c r="P20" s="102"/>
      <c r="Q20" s="101"/>
      <c r="R20" s="101"/>
      <c r="S20" s="101"/>
      <c r="T20" s="101"/>
      <c r="U20" s="101"/>
      <c r="V20" s="101"/>
      <c r="W20" s="101"/>
      <c r="X20" s="1"/>
      <c r="Y20" s="116"/>
    </row>
    <row r="21" spans="1:25" ht="35.1" customHeight="1">
      <c r="A21" s="341">
        <v>8</v>
      </c>
      <c r="B21" s="338" t="s">
        <v>2342</v>
      </c>
      <c r="C21" s="716"/>
      <c r="D21" s="708"/>
      <c r="E21" s="419">
        <v>1</v>
      </c>
      <c r="F21" s="420" t="s">
        <v>140</v>
      </c>
      <c r="G21" s="429" t="s">
        <v>2344</v>
      </c>
      <c r="H21" s="35"/>
      <c r="I21" s="1"/>
      <c r="J21" s="720"/>
      <c r="K21" s="1"/>
      <c r="L21" s="1"/>
      <c r="M21" s="644"/>
      <c r="N21" s="600">
        <v>1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"/>
      <c r="Y21" s="116"/>
    </row>
    <row r="22" spans="1:25" ht="35.1" customHeight="1">
      <c r="A22" s="24">
        <v>9</v>
      </c>
      <c r="B22" s="19" t="s">
        <v>141</v>
      </c>
      <c r="C22" s="381" t="s">
        <v>123</v>
      </c>
      <c r="D22" s="75" t="s">
        <v>1255</v>
      </c>
      <c r="E22" s="419">
        <v>1</v>
      </c>
      <c r="F22" s="420" t="s">
        <v>142</v>
      </c>
      <c r="G22" s="246" t="s">
        <v>1277</v>
      </c>
      <c r="H22" s="25"/>
      <c r="I22" s="1"/>
      <c r="J22" s="348">
        <v>103.43</v>
      </c>
      <c r="K22" s="1"/>
      <c r="L22" s="1"/>
      <c r="M22" s="50" t="s">
        <v>204</v>
      </c>
      <c r="N22" s="1"/>
      <c r="O22" s="129"/>
      <c r="P22" s="129"/>
      <c r="Q22" s="129"/>
      <c r="R22" s="129"/>
      <c r="S22" s="129"/>
      <c r="T22" s="129"/>
      <c r="U22" s="129"/>
      <c r="V22" s="129">
        <v>1</v>
      </c>
      <c r="W22" s="101"/>
      <c r="X22" s="200">
        <v>55.4</v>
      </c>
      <c r="Y22" s="116" t="s">
        <v>1806</v>
      </c>
    </row>
    <row r="23" spans="1:25" ht="35.1" customHeight="1">
      <c r="A23" s="24">
        <v>10</v>
      </c>
      <c r="B23" s="19" t="s">
        <v>143</v>
      </c>
      <c r="C23" s="381" t="s">
        <v>123</v>
      </c>
      <c r="D23" s="75" t="s">
        <v>1256</v>
      </c>
      <c r="E23" s="419">
        <v>1</v>
      </c>
      <c r="F23" s="420" t="s">
        <v>144</v>
      </c>
      <c r="G23" s="390" t="s">
        <v>1278</v>
      </c>
      <c r="H23" s="25"/>
      <c r="I23" s="1"/>
      <c r="J23" s="348">
        <v>103.43</v>
      </c>
      <c r="K23" s="1"/>
      <c r="L23" s="1"/>
      <c r="M23" s="50" t="s">
        <v>204</v>
      </c>
      <c r="N23" s="1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1"/>
      <c r="Y23" s="116" t="s">
        <v>1787</v>
      </c>
    </row>
    <row r="24" spans="1:25" ht="35.1" customHeight="1">
      <c r="A24" s="712">
        <v>11</v>
      </c>
      <c r="B24" s="714" t="s">
        <v>145</v>
      </c>
      <c r="C24" s="716" t="s">
        <v>123</v>
      </c>
      <c r="D24" s="706" t="s">
        <v>1257</v>
      </c>
      <c r="E24" s="419">
        <v>1</v>
      </c>
      <c r="F24" s="420" t="s">
        <v>146</v>
      </c>
      <c r="G24" s="700" t="s">
        <v>1279</v>
      </c>
      <c r="H24" s="29"/>
      <c r="I24" s="1"/>
      <c r="J24" s="645">
        <v>308.31</v>
      </c>
      <c r="K24" s="1"/>
      <c r="L24" s="1"/>
      <c r="M24" s="644" t="s">
        <v>204</v>
      </c>
      <c r="N24" s="1"/>
      <c r="O24" s="129"/>
      <c r="P24" s="129"/>
      <c r="Q24" s="129"/>
      <c r="R24" s="129"/>
      <c r="S24" s="129"/>
      <c r="T24" s="129"/>
      <c r="U24" s="129"/>
      <c r="V24" s="129">
        <v>1</v>
      </c>
      <c r="W24" s="101"/>
      <c r="X24" s="639">
        <v>201</v>
      </c>
      <c r="Y24" s="116" t="s">
        <v>1830</v>
      </c>
    </row>
    <row r="25" spans="1:25" ht="35.1" customHeight="1">
      <c r="A25" s="712"/>
      <c r="B25" s="714"/>
      <c r="C25" s="716"/>
      <c r="D25" s="707"/>
      <c r="E25" s="419">
        <v>2</v>
      </c>
      <c r="F25" s="420" t="s">
        <v>147</v>
      </c>
      <c r="G25" s="704"/>
      <c r="H25" s="32"/>
      <c r="I25" s="1"/>
      <c r="J25" s="645"/>
      <c r="K25" s="1"/>
      <c r="L25" s="1"/>
      <c r="M25" s="644"/>
      <c r="N25" s="1"/>
      <c r="O25" s="129"/>
      <c r="P25" s="129"/>
      <c r="Q25" s="129"/>
      <c r="R25" s="129"/>
      <c r="S25" s="129"/>
      <c r="T25" s="129"/>
      <c r="U25" s="129"/>
      <c r="V25" s="129">
        <v>1</v>
      </c>
      <c r="W25" s="101"/>
      <c r="X25" s="640"/>
      <c r="Y25" s="116" t="s">
        <v>1806</v>
      </c>
    </row>
    <row r="26" spans="1:25" ht="35.1" customHeight="1">
      <c r="A26" s="712"/>
      <c r="B26" s="714"/>
      <c r="C26" s="716"/>
      <c r="D26" s="708"/>
      <c r="E26" s="419">
        <v>3</v>
      </c>
      <c r="F26" s="420" t="s">
        <v>148</v>
      </c>
      <c r="G26" s="701"/>
      <c r="H26" s="31"/>
      <c r="I26" s="1"/>
      <c r="J26" s="645"/>
      <c r="K26" s="1"/>
      <c r="L26" s="1"/>
      <c r="M26" s="644"/>
      <c r="N26" s="1"/>
      <c r="O26" s="129"/>
      <c r="P26" s="129"/>
      <c r="Q26" s="129"/>
      <c r="R26" s="129"/>
      <c r="S26" s="129"/>
      <c r="T26" s="129"/>
      <c r="U26" s="129"/>
      <c r="V26" s="129">
        <v>1</v>
      </c>
      <c r="W26" s="101"/>
      <c r="X26" s="641"/>
      <c r="Y26" s="116" t="s">
        <v>1806</v>
      </c>
    </row>
    <row r="27" spans="1:25" ht="35.1" customHeight="1">
      <c r="A27" s="712">
        <v>12</v>
      </c>
      <c r="B27" s="714" t="s">
        <v>149</v>
      </c>
      <c r="C27" s="716" t="s">
        <v>123</v>
      </c>
      <c r="D27" s="706" t="s">
        <v>1258</v>
      </c>
      <c r="E27" s="419">
        <v>1</v>
      </c>
      <c r="F27" s="420" t="s">
        <v>150</v>
      </c>
      <c r="G27" s="700" t="s">
        <v>2477</v>
      </c>
      <c r="H27" s="29"/>
      <c r="I27" s="1"/>
      <c r="J27" s="645">
        <v>309.39999999999998</v>
      </c>
      <c r="K27" s="1"/>
      <c r="L27" s="1"/>
      <c r="M27" s="644" t="s">
        <v>204</v>
      </c>
      <c r="N27" s="1"/>
      <c r="O27" s="129"/>
      <c r="P27" s="129"/>
      <c r="Q27" s="129"/>
      <c r="R27" s="129"/>
      <c r="S27" s="129"/>
      <c r="T27" s="129"/>
      <c r="U27" s="129"/>
      <c r="V27" s="129">
        <v>1</v>
      </c>
      <c r="W27" s="101"/>
      <c r="X27" s="639">
        <v>163.81</v>
      </c>
      <c r="Y27" s="116"/>
    </row>
    <row r="28" spans="1:25" ht="35.1" customHeight="1">
      <c r="A28" s="712"/>
      <c r="B28" s="714"/>
      <c r="C28" s="716"/>
      <c r="D28" s="707"/>
      <c r="E28" s="419">
        <v>2</v>
      </c>
      <c r="F28" s="420" t="s">
        <v>151</v>
      </c>
      <c r="G28" s="704"/>
      <c r="H28" s="32"/>
      <c r="I28" s="1"/>
      <c r="J28" s="645"/>
      <c r="K28" s="1"/>
      <c r="L28" s="1"/>
      <c r="M28" s="644"/>
      <c r="N28" s="1"/>
      <c r="O28" s="129"/>
      <c r="P28" s="129"/>
      <c r="Q28" s="129"/>
      <c r="R28" s="129"/>
      <c r="S28" s="129">
        <v>1</v>
      </c>
      <c r="T28" s="101"/>
      <c r="U28" s="101"/>
      <c r="V28" s="101"/>
      <c r="W28" s="101"/>
      <c r="X28" s="640"/>
      <c r="Y28" s="116" t="s">
        <v>1788</v>
      </c>
    </row>
    <row r="29" spans="1:25" ht="35.1" customHeight="1">
      <c r="A29" s="712"/>
      <c r="B29" s="714"/>
      <c r="C29" s="716"/>
      <c r="D29" s="708"/>
      <c r="E29" s="419">
        <v>3</v>
      </c>
      <c r="F29" s="420" t="s">
        <v>152</v>
      </c>
      <c r="G29" s="701"/>
      <c r="H29" s="31"/>
      <c r="I29" s="1"/>
      <c r="J29" s="645"/>
      <c r="K29" s="1"/>
      <c r="L29" s="1"/>
      <c r="M29" s="644"/>
      <c r="N29" s="1"/>
      <c r="O29" s="129"/>
      <c r="P29" s="129"/>
      <c r="Q29" s="129"/>
      <c r="R29" s="129"/>
      <c r="S29" s="129"/>
      <c r="T29" s="129"/>
      <c r="U29" s="129"/>
      <c r="V29" s="129">
        <v>1</v>
      </c>
      <c r="W29" s="101"/>
      <c r="X29" s="641"/>
      <c r="Y29" s="116"/>
    </row>
    <row r="30" spans="1:25" ht="35.1" customHeight="1">
      <c r="A30" s="712">
        <v>13</v>
      </c>
      <c r="B30" s="714" t="s">
        <v>153</v>
      </c>
      <c r="C30" s="716" t="s">
        <v>123</v>
      </c>
      <c r="D30" s="706" t="s">
        <v>1259</v>
      </c>
      <c r="E30" s="419">
        <v>1</v>
      </c>
      <c r="F30" s="420" t="s">
        <v>154</v>
      </c>
      <c r="G30" s="700" t="s">
        <v>1280</v>
      </c>
      <c r="H30" s="29"/>
      <c r="I30" s="1"/>
      <c r="J30" s="645">
        <v>209.19</v>
      </c>
      <c r="K30" s="1"/>
      <c r="L30" s="1"/>
      <c r="M30" s="644" t="s">
        <v>204</v>
      </c>
      <c r="N30" s="1"/>
      <c r="O30" s="129"/>
      <c r="P30" s="129">
        <v>1</v>
      </c>
      <c r="Q30" s="101"/>
      <c r="R30" s="101"/>
      <c r="S30" s="101"/>
      <c r="T30" s="101"/>
      <c r="U30" s="101"/>
      <c r="V30" s="101"/>
      <c r="W30" s="101"/>
      <c r="X30" s="639">
        <v>28.95</v>
      </c>
      <c r="Y30" s="116" t="s">
        <v>1781</v>
      </c>
    </row>
    <row r="31" spans="1:25" ht="35.1" customHeight="1">
      <c r="A31" s="712"/>
      <c r="B31" s="714"/>
      <c r="C31" s="716"/>
      <c r="D31" s="708"/>
      <c r="E31" s="419">
        <v>2</v>
      </c>
      <c r="F31" s="420" t="s">
        <v>155</v>
      </c>
      <c r="G31" s="701"/>
      <c r="H31" s="31"/>
      <c r="I31" s="1"/>
      <c r="J31" s="645"/>
      <c r="K31" s="1"/>
      <c r="L31" s="1"/>
      <c r="M31" s="644"/>
      <c r="N31" s="1"/>
      <c r="O31" s="129"/>
      <c r="P31" s="129"/>
      <c r="Q31" s="129"/>
      <c r="R31" s="129"/>
      <c r="S31" s="129"/>
      <c r="T31" s="129">
        <v>1</v>
      </c>
      <c r="U31" s="101"/>
      <c r="V31" s="101"/>
      <c r="W31" s="101"/>
      <c r="X31" s="641"/>
      <c r="Y31" s="116"/>
    </row>
    <row r="32" spans="1:25" ht="35.1" customHeight="1">
      <c r="A32" s="24">
        <v>14</v>
      </c>
      <c r="B32" s="19" t="s">
        <v>156</v>
      </c>
      <c r="C32" s="381" t="s">
        <v>123</v>
      </c>
      <c r="D32" s="75" t="s">
        <v>1260</v>
      </c>
      <c r="E32" s="419">
        <v>1</v>
      </c>
      <c r="F32" s="420" t="s">
        <v>157</v>
      </c>
      <c r="G32" s="390" t="s">
        <v>1281</v>
      </c>
      <c r="H32" s="25"/>
      <c r="I32" s="1"/>
      <c r="J32" s="348">
        <v>103.58</v>
      </c>
      <c r="K32" s="1"/>
      <c r="L32" s="1"/>
      <c r="M32" s="50" t="s">
        <v>204</v>
      </c>
      <c r="N32" s="1"/>
      <c r="O32" s="129"/>
      <c r="P32" s="129"/>
      <c r="Q32" s="129"/>
      <c r="R32" s="129"/>
      <c r="S32" s="129"/>
      <c r="T32" s="129">
        <v>1</v>
      </c>
      <c r="U32" s="101"/>
      <c r="V32" s="101"/>
      <c r="W32" s="101"/>
      <c r="X32" s="200">
        <v>30.83</v>
      </c>
      <c r="Y32" s="116"/>
    </row>
    <row r="33" spans="1:25" ht="35.1" customHeight="1">
      <c r="A33" s="24">
        <v>15</v>
      </c>
      <c r="B33" s="19" t="s">
        <v>158</v>
      </c>
      <c r="C33" s="381" t="s">
        <v>123</v>
      </c>
      <c r="D33" s="75" t="s">
        <v>1261</v>
      </c>
      <c r="E33" s="419">
        <v>1</v>
      </c>
      <c r="F33" s="420" t="s">
        <v>159</v>
      </c>
      <c r="G33" s="390" t="s">
        <v>1282</v>
      </c>
      <c r="H33" s="25"/>
      <c r="I33" s="1"/>
      <c r="J33" s="348">
        <v>106.15</v>
      </c>
      <c r="K33" s="1"/>
      <c r="L33" s="1"/>
      <c r="M33" s="50" t="s">
        <v>204</v>
      </c>
      <c r="N33" s="1"/>
      <c r="O33" s="129"/>
      <c r="P33" s="129"/>
      <c r="Q33" s="129"/>
      <c r="R33" s="129"/>
      <c r="S33" s="129"/>
      <c r="T33" s="129"/>
      <c r="U33" s="129">
        <v>1</v>
      </c>
      <c r="V33" s="101"/>
      <c r="W33" s="101"/>
      <c r="X33" s="223">
        <v>28.51</v>
      </c>
      <c r="Y33" s="116" t="s">
        <v>1780</v>
      </c>
    </row>
    <row r="34" spans="1:25" ht="35.1" customHeight="1">
      <c r="A34" s="712">
        <v>16</v>
      </c>
      <c r="B34" s="714" t="s">
        <v>160</v>
      </c>
      <c r="C34" s="716" t="s">
        <v>123</v>
      </c>
      <c r="D34" s="706" t="s">
        <v>1262</v>
      </c>
      <c r="E34" s="419">
        <v>1</v>
      </c>
      <c r="F34" s="420" t="s">
        <v>161</v>
      </c>
      <c r="G34" s="700" t="s">
        <v>1283</v>
      </c>
      <c r="H34" s="29"/>
      <c r="I34" s="1"/>
      <c r="J34" s="645">
        <v>205.83</v>
      </c>
      <c r="K34" s="1"/>
      <c r="L34" s="1"/>
      <c r="M34" s="644" t="s">
        <v>204</v>
      </c>
      <c r="N34" s="1"/>
      <c r="O34" s="129"/>
      <c r="P34" s="129"/>
      <c r="Q34" s="129"/>
      <c r="R34" s="129"/>
      <c r="S34" s="129"/>
      <c r="T34" s="129"/>
      <c r="U34" s="129"/>
      <c r="V34" s="129">
        <v>1</v>
      </c>
      <c r="W34" s="101"/>
      <c r="X34" s="639">
        <v>175.01</v>
      </c>
      <c r="Y34" s="116" t="s">
        <v>1806</v>
      </c>
    </row>
    <row r="35" spans="1:25" ht="35.1" customHeight="1">
      <c r="A35" s="712"/>
      <c r="B35" s="714"/>
      <c r="C35" s="716"/>
      <c r="D35" s="708"/>
      <c r="E35" s="419">
        <v>2</v>
      </c>
      <c r="F35" s="420" t="s">
        <v>162</v>
      </c>
      <c r="G35" s="701"/>
      <c r="H35" s="31"/>
      <c r="I35" s="1"/>
      <c r="J35" s="645"/>
      <c r="K35" s="1"/>
      <c r="L35" s="1"/>
      <c r="M35" s="644"/>
      <c r="N35" s="1"/>
      <c r="O35" s="129"/>
      <c r="P35" s="129"/>
      <c r="Q35" s="129"/>
      <c r="R35" s="129"/>
      <c r="S35" s="129"/>
      <c r="T35" s="129"/>
      <c r="U35" s="129"/>
      <c r="V35" s="129">
        <v>1</v>
      </c>
      <c r="W35" s="101"/>
      <c r="X35" s="641"/>
      <c r="Y35" s="116"/>
    </row>
    <row r="36" spans="1:25" ht="35.1" customHeight="1">
      <c r="A36" s="712">
        <v>17</v>
      </c>
      <c r="B36" s="714" t="s">
        <v>163</v>
      </c>
      <c r="C36" s="716" t="s">
        <v>164</v>
      </c>
      <c r="D36" s="709" t="s">
        <v>1263</v>
      </c>
      <c r="E36" s="419">
        <v>1</v>
      </c>
      <c r="F36" s="422" t="s">
        <v>165</v>
      </c>
      <c r="G36" s="721" t="s">
        <v>1834</v>
      </c>
      <c r="H36" s="29"/>
      <c r="I36" s="1"/>
      <c r="J36" s="645">
        <v>211.32</v>
      </c>
      <c r="K36" s="1"/>
      <c r="L36" s="1"/>
      <c r="M36" s="644" t="s">
        <v>204</v>
      </c>
      <c r="N36" s="1"/>
      <c r="O36" s="102"/>
      <c r="P36" s="102">
        <v>1</v>
      </c>
      <c r="Q36" s="101"/>
      <c r="R36" s="101"/>
      <c r="S36" s="101"/>
      <c r="T36" s="101"/>
      <c r="U36" s="101"/>
      <c r="V36" s="101"/>
      <c r="W36" s="101"/>
      <c r="X36" s="639">
        <v>33.31</v>
      </c>
      <c r="Y36" s="116"/>
    </row>
    <row r="37" spans="1:25" ht="35.1" customHeight="1">
      <c r="A37" s="712"/>
      <c r="B37" s="714"/>
      <c r="C37" s="716"/>
      <c r="D37" s="710"/>
      <c r="E37" s="419">
        <v>2</v>
      </c>
      <c r="F37" s="422" t="s">
        <v>166</v>
      </c>
      <c r="G37" s="722"/>
      <c r="H37" s="31"/>
      <c r="I37" s="1"/>
      <c r="J37" s="645"/>
      <c r="K37" s="1"/>
      <c r="L37" s="1"/>
      <c r="M37" s="644"/>
      <c r="N37" s="1"/>
      <c r="O37" s="129"/>
      <c r="P37" s="129"/>
      <c r="Q37" s="129"/>
      <c r="R37" s="129"/>
      <c r="S37" s="129">
        <v>1</v>
      </c>
      <c r="T37" s="101"/>
      <c r="U37" s="101"/>
      <c r="V37" s="101"/>
      <c r="W37" s="101"/>
      <c r="X37" s="641"/>
      <c r="Y37" s="209"/>
    </row>
    <row r="38" spans="1:25" ht="35.1" customHeight="1">
      <c r="A38" s="712">
        <v>18</v>
      </c>
      <c r="B38" s="714" t="s">
        <v>167</v>
      </c>
      <c r="C38" s="716" t="s">
        <v>164</v>
      </c>
      <c r="D38" s="709" t="s">
        <v>164</v>
      </c>
      <c r="E38" s="419">
        <v>1</v>
      </c>
      <c r="F38" s="422" t="s">
        <v>168</v>
      </c>
      <c r="G38" s="700" t="s">
        <v>1284</v>
      </c>
      <c r="H38" s="29"/>
      <c r="I38" s="1"/>
      <c r="J38" s="645">
        <v>210.92</v>
      </c>
      <c r="K38" s="1"/>
      <c r="L38" s="1"/>
      <c r="M38" s="644" t="s">
        <v>204</v>
      </c>
      <c r="N38" s="1"/>
      <c r="O38" s="129"/>
      <c r="P38" s="129"/>
      <c r="Q38" s="129"/>
      <c r="R38" s="129"/>
      <c r="S38" s="129"/>
      <c r="T38" s="129"/>
      <c r="U38" s="129"/>
      <c r="V38" s="129">
        <v>1</v>
      </c>
      <c r="W38" s="101"/>
      <c r="X38" s="639">
        <v>129.28</v>
      </c>
      <c r="Y38" s="209"/>
    </row>
    <row r="39" spans="1:25" ht="35.1" customHeight="1">
      <c r="A39" s="712"/>
      <c r="B39" s="714"/>
      <c r="C39" s="716"/>
      <c r="D39" s="710"/>
      <c r="E39" s="419">
        <v>2</v>
      </c>
      <c r="F39" s="422" t="s">
        <v>169</v>
      </c>
      <c r="G39" s="701"/>
      <c r="H39" s="31"/>
      <c r="I39" s="1"/>
      <c r="J39" s="645"/>
      <c r="K39" s="1"/>
      <c r="L39" s="1"/>
      <c r="M39" s="644"/>
      <c r="N39" s="1"/>
      <c r="O39" s="129"/>
      <c r="P39" s="129"/>
      <c r="Q39" s="129"/>
      <c r="R39" s="129"/>
      <c r="S39" s="129"/>
      <c r="T39" s="129"/>
      <c r="U39" s="129"/>
      <c r="V39" s="129">
        <v>1</v>
      </c>
      <c r="W39" s="101"/>
      <c r="X39" s="641"/>
      <c r="Y39" s="209"/>
    </row>
    <row r="40" spans="1:25" ht="35.1" customHeight="1">
      <c r="A40" s="712">
        <v>19</v>
      </c>
      <c r="B40" s="714" t="s">
        <v>170</v>
      </c>
      <c r="C40" s="716" t="s">
        <v>164</v>
      </c>
      <c r="D40" s="709" t="s">
        <v>1264</v>
      </c>
      <c r="E40" s="419">
        <v>1</v>
      </c>
      <c r="F40" s="422" t="s">
        <v>171</v>
      </c>
      <c r="G40" s="700" t="s">
        <v>1285</v>
      </c>
      <c r="H40" s="29"/>
      <c r="I40" s="1"/>
      <c r="J40" s="645">
        <v>212.63</v>
      </c>
      <c r="K40" s="1"/>
      <c r="L40" s="1"/>
      <c r="M40" s="644" t="s">
        <v>204</v>
      </c>
      <c r="N40" s="1"/>
      <c r="O40" s="129"/>
      <c r="P40" s="129"/>
      <c r="Q40" s="129"/>
      <c r="R40" s="129"/>
      <c r="S40" s="129">
        <v>1</v>
      </c>
      <c r="T40" s="101"/>
      <c r="U40" s="101"/>
      <c r="V40" s="101"/>
      <c r="W40" s="101"/>
      <c r="X40" s="639">
        <v>20.53</v>
      </c>
      <c r="Y40" s="209"/>
    </row>
    <row r="41" spans="1:25" ht="35.1" customHeight="1">
      <c r="A41" s="712"/>
      <c r="B41" s="714"/>
      <c r="C41" s="716"/>
      <c r="D41" s="710"/>
      <c r="E41" s="419">
        <v>2</v>
      </c>
      <c r="F41" s="422" t="s">
        <v>172</v>
      </c>
      <c r="G41" s="701"/>
      <c r="H41" s="31"/>
      <c r="I41" s="1"/>
      <c r="J41" s="645"/>
      <c r="K41" s="1"/>
      <c r="L41" s="1"/>
      <c r="M41" s="644"/>
      <c r="N41" s="1"/>
      <c r="O41" s="129"/>
      <c r="P41" s="129">
        <v>1</v>
      </c>
      <c r="Q41" s="101"/>
      <c r="R41" s="101"/>
      <c r="S41" s="101"/>
      <c r="T41" s="101"/>
      <c r="U41" s="101"/>
      <c r="V41" s="101"/>
      <c r="W41" s="101"/>
      <c r="X41" s="641"/>
      <c r="Y41" s="116"/>
    </row>
    <row r="42" spans="1:25" ht="35.1" customHeight="1">
      <c r="A42" s="712">
        <v>20</v>
      </c>
      <c r="B42" s="714" t="s">
        <v>173</v>
      </c>
      <c r="C42" s="716" t="s">
        <v>164</v>
      </c>
      <c r="D42" s="709" t="s">
        <v>1265</v>
      </c>
      <c r="E42" s="419">
        <v>1</v>
      </c>
      <c r="F42" s="422" t="s">
        <v>174</v>
      </c>
      <c r="G42" s="700" t="s">
        <v>1286</v>
      </c>
      <c r="H42" s="33"/>
      <c r="I42" s="1"/>
      <c r="J42" s="645">
        <v>317.85000000000002</v>
      </c>
      <c r="K42" s="1"/>
      <c r="L42" s="1"/>
      <c r="M42" s="644" t="s">
        <v>204</v>
      </c>
      <c r="N42" s="1"/>
      <c r="O42" s="129"/>
      <c r="P42" s="129"/>
      <c r="Q42" s="129"/>
      <c r="R42" s="129"/>
      <c r="S42" s="129"/>
      <c r="T42" s="129"/>
      <c r="U42" s="129">
        <v>1</v>
      </c>
      <c r="V42" s="101"/>
      <c r="W42" s="101"/>
      <c r="X42" s="639">
        <v>172.68</v>
      </c>
      <c r="Y42" s="116"/>
    </row>
    <row r="43" spans="1:25" ht="35.1" customHeight="1">
      <c r="A43" s="712"/>
      <c r="B43" s="714"/>
      <c r="C43" s="716"/>
      <c r="D43" s="711"/>
      <c r="E43" s="419">
        <v>2</v>
      </c>
      <c r="F43" s="422" t="s">
        <v>175</v>
      </c>
      <c r="G43" s="704"/>
      <c r="H43" s="34"/>
      <c r="I43" s="1"/>
      <c r="J43" s="645"/>
      <c r="K43" s="1"/>
      <c r="L43" s="1"/>
      <c r="M43" s="644"/>
      <c r="N43" s="1"/>
      <c r="O43" s="129"/>
      <c r="P43" s="129"/>
      <c r="Q43" s="129"/>
      <c r="R43" s="129"/>
      <c r="S43" s="129"/>
      <c r="T43" s="129"/>
      <c r="U43" s="129">
        <v>1</v>
      </c>
      <c r="V43" s="101"/>
      <c r="W43" s="101"/>
      <c r="X43" s="640"/>
      <c r="Y43" s="116"/>
    </row>
    <row r="44" spans="1:25" ht="35.1" customHeight="1">
      <c r="A44" s="712"/>
      <c r="B44" s="714"/>
      <c r="C44" s="716"/>
      <c r="D44" s="710"/>
      <c r="E44" s="419">
        <v>3</v>
      </c>
      <c r="F44" s="422" t="s">
        <v>176</v>
      </c>
      <c r="G44" s="701"/>
      <c r="H44" s="35"/>
      <c r="I44" s="1"/>
      <c r="J44" s="645"/>
      <c r="K44" s="1"/>
      <c r="L44" s="1"/>
      <c r="M44" s="644"/>
      <c r="N44" s="1"/>
      <c r="O44" s="129"/>
      <c r="P44" s="129"/>
      <c r="Q44" s="129"/>
      <c r="R44" s="129"/>
      <c r="S44" s="129"/>
      <c r="T44" s="129"/>
      <c r="U44" s="129">
        <v>1</v>
      </c>
      <c r="V44" s="101"/>
      <c r="W44" s="101"/>
      <c r="X44" s="641"/>
      <c r="Y44" s="116"/>
    </row>
    <row r="45" spans="1:25" ht="35.1" customHeight="1">
      <c r="A45" s="24">
        <v>21</v>
      </c>
      <c r="B45" s="19" t="s">
        <v>177</v>
      </c>
      <c r="C45" s="381" t="s">
        <v>164</v>
      </c>
      <c r="D45" s="76" t="s">
        <v>1266</v>
      </c>
      <c r="E45" s="419">
        <v>1</v>
      </c>
      <c r="F45" s="422" t="s">
        <v>178</v>
      </c>
      <c r="G45" s="390" t="s">
        <v>1287</v>
      </c>
      <c r="H45" s="25"/>
      <c r="I45" s="1"/>
      <c r="J45" s="348">
        <v>106.38</v>
      </c>
      <c r="K45" s="1"/>
      <c r="L45" s="1"/>
      <c r="M45" s="50" t="s">
        <v>204</v>
      </c>
      <c r="N45" s="1"/>
      <c r="O45" s="129"/>
      <c r="P45" s="129"/>
      <c r="Q45" s="129"/>
      <c r="R45" s="129"/>
      <c r="S45" s="129"/>
      <c r="T45" s="129"/>
      <c r="U45" s="129">
        <v>1</v>
      </c>
      <c r="V45" s="101"/>
      <c r="W45" s="101"/>
      <c r="X45" s="605">
        <v>45.17</v>
      </c>
      <c r="Y45" s="116"/>
    </row>
    <row r="46" spans="1:25" ht="35.1" customHeight="1">
      <c r="A46" s="712">
        <v>22</v>
      </c>
      <c r="B46" s="714" t="s">
        <v>179</v>
      </c>
      <c r="C46" s="716" t="s">
        <v>164</v>
      </c>
      <c r="D46" s="709" t="s">
        <v>1267</v>
      </c>
      <c r="E46" s="419">
        <v>1</v>
      </c>
      <c r="F46" s="422" t="s">
        <v>180</v>
      </c>
      <c r="G46" s="700" t="s">
        <v>1288</v>
      </c>
      <c r="H46" s="33"/>
      <c r="I46" s="1"/>
      <c r="J46" s="645">
        <v>317.64999999999998</v>
      </c>
      <c r="K46" s="1"/>
      <c r="L46" s="1"/>
      <c r="M46" s="644" t="s">
        <v>204</v>
      </c>
      <c r="N46" s="1"/>
      <c r="O46" s="129"/>
      <c r="P46" s="129"/>
      <c r="Q46" s="129"/>
      <c r="R46" s="129"/>
      <c r="S46" s="129">
        <v>1</v>
      </c>
      <c r="T46" s="101"/>
      <c r="U46" s="101"/>
      <c r="V46" s="101"/>
      <c r="W46" s="101"/>
      <c r="X46" s="639">
        <v>134.36000000000001</v>
      </c>
      <c r="Y46" s="116"/>
    </row>
    <row r="47" spans="1:25" ht="35.1" customHeight="1">
      <c r="A47" s="712"/>
      <c r="B47" s="714"/>
      <c r="C47" s="716"/>
      <c r="D47" s="711"/>
      <c r="E47" s="419">
        <v>2</v>
      </c>
      <c r="F47" s="422" t="s">
        <v>181</v>
      </c>
      <c r="G47" s="704"/>
      <c r="H47" s="34"/>
      <c r="I47" s="1"/>
      <c r="J47" s="645"/>
      <c r="K47" s="1"/>
      <c r="L47" s="1"/>
      <c r="M47" s="644"/>
      <c r="N47" s="1"/>
      <c r="O47" s="129"/>
      <c r="P47" s="129"/>
      <c r="Q47" s="129"/>
      <c r="R47" s="129"/>
      <c r="S47" s="129"/>
      <c r="T47" s="129">
        <v>1</v>
      </c>
      <c r="U47" s="101"/>
      <c r="V47" s="101"/>
      <c r="W47" s="101"/>
      <c r="X47" s="640"/>
      <c r="Y47" s="211"/>
    </row>
    <row r="48" spans="1:25" ht="35.1" customHeight="1">
      <c r="A48" s="712"/>
      <c r="B48" s="714"/>
      <c r="C48" s="716"/>
      <c r="D48" s="710"/>
      <c r="E48" s="419">
        <v>3</v>
      </c>
      <c r="F48" s="422" t="s">
        <v>182</v>
      </c>
      <c r="G48" s="701"/>
      <c r="H48" s="35"/>
      <c r="I48" s="1"/>
      <c r="J48" s="645"/>
      <c r="K48" s="1"/>
      <c r="L48" s="1"/>
      <c r="M48" s="644"/>
      <c r="N48" s="1"/>
      <c r="O48" s="129"/>
      <c r="P48" s="129"/>
      <c r="Q48" s="129"/>
      <c r="R48" s="129"/>
      <c r="S48" s="129"/>
      <c r="T48" s="129"/>
      <c r="U48" s="129">
        <v>1</v>
      </c>
      <c r="V48" s="101"/>
      <c r="W48" s="101"/>
      <c r="X48" s="641"/>
      <c r="Y48" s="211"/>
    </row>
    <row r="49" spans="1:25" ht="35.1" customHeight="1">
      <c r="A49" s="712">
        <v>23</v>
      </c>
      <c r="B49" s="714" t="s">
        <v>183</v>
      </c>
      <c r="C49" s="716" t="s">
        <v>164</v>
      </c>
      <c r="D49" s="709" t="s">
        <v>1268</v>
      </c>
      <c r="E49" s="419">
        <v>1</v>
      </c>
      <c r="F49" s="422" t="s">
        <v>184</v>
      </c>
      <c r="G49" s="700" t="s">
        <v>1289</v>
      </c>
      <c r="H49" s="29"/>
      <c r="I49" s="1"/>
      <c r="J49" s="645">
        <v>211.67</v>
      </c>
      <c r="K49" s="1"/>
      <c r="L49" s="1"/>
      <c r="M49" s="644" t="s">
        <v>204</v>
      </c>
      <c r="N49" s="1"/>
      <c r="O49" s="129"/>
      <c r="P49" s="129">
        <v>1</v>
      </c>
      <c r="Q49" s="101"/>
      <c r="R49" s="101"/>
      <c r="S49" s="101"/>
      <c r="T49" s="101"/>
      <c r="U49" s="101"/>
      <c r="V49" s="101"/>
      <c r="W49" s="101"/>
      <c r="X49" s="1"/>
      <c r="Y49" s="116"/>
    </row>
    <row r="50" spans="1:25" ht="35.1" customHeight="1">
      <c r="A50" s="712"/>
      <c r="B50" s="714"/>
      <c r="C50" s="716"/>
      <c r="D50" s="710"/>
      <c r="E50" s="419">
        <v>2</v>
      </c>
      <c r="F50" s="422" t="s">
        <v>185</v>
      </c>
      <c r="G50" s="701"/>
      <c r="H50" s="31"/>
      <c r="I50" s="1"/>
      <c r="J50" s="645"/>
      <c r="K50" s="1"/>
      <c r="L50" s="1"/>
      <c r="M50" s="644"/>
      <c r="N50" s="1"/>
      <c r="O50" s="102"/>
      <c r="P50" s="102">
        <v>1</v>
      </c>
      <c r="Q50" s="101"/>
      <c r="R50" s="101"/>
      <c r="S50" s="101"/>
      <c r="T50" s="101"/>
      <c r="U50" s="101"/>
      <c r="V50" s="101"/>
      <c r="W50" s="101"/>
      <c r="X50" s="1"/>
      <c r="Y50" s="116"/>
    </row>
    <row r="51" spans="1:25" ht="35.1" customHeight="1">
      <c r="A51" s="712">
        <v>24</v>
      </c>
      <c r="B51" s="714" t="s">
        <v>186</v>
      </c>
      <c r="C51" s="716" t="s">
        <v>187</v>
      </c>
      <c r="D51" s="702" t="s">
        <v>1269</v>
      </c>
      <c r="E51" s="419">
        <v>1</v>
      </c>
      <c r="F51" s="420" t="s">
        <v>188</v>
      </c>
      <c r="G51" s="700" t="s">
        <v>1290</v>
      </c>
      <c r="H51" s="33"/>
      <c r="I51" s="1"/>
      <c r="J51" s="645">
        <v>315.37</v>
      </c>
      <c r="K51" s="1"/>
      <c r="L51" s="1"/>
      <c r="M51" s="644" t="s">
        <v>204</v>
      </c>
      <c r="N51" s="1"/>
      <c r="O51" s="129"/>
      <c r="P51" s="129"/>
      <c r="Q51" s="129"/>
      <c r="R51" s="129"/>
      <c r="S51" s="129"/>
      <c r="T51" s="129">
        <v>1</v>
      </c>
      <c r="U51" s="101"/>
      <c r="V51" s="101"/>
      <c r="W51" s="101"/>
      <c r="X51" s="639">
        <v>62</v>
      </c>
      <c r="Y51" s="116" t="s">
        <v>1832</v>
      </c>
    </row>
    <row r="52" spans="1:25" ht="35.1" customHeight="1">
      <c r="A52" s="712"/>
      <c r="B52" s="714"/>
      <c r="C52" s="716"/>
      <c r="D52" s="723"/>
      <c r="E52" s="419">
        <v>2</v>
      </c>
      <c r="F52" s="420" t="s">
        <v>189</v>
      </c>
      <c r="G52" s="704"/>
      <c r="H52" s="34"/>
      <c r="I52" s="1"/>
      <c r="J52" s="645"/>
      <c r="K52" s="1"/>
      <c r="L52" s="1"/>
      <c r="M52" s="644"/>
      <c r="N52" s="1">
        <v>1</v>
      </c>
      <c r="O52" s="101"/>
      <c r="P52" s="101"/>
      <c r="Q52" s="101"/>
      <c r="R52" s="101"/>
      <c r="S52" s="101"/>
      <c r="T52" s="101"/>
      <c r="U52" s="101"/>
      <c r="V52" s="101"/>
      <c r="W52" s="101"/>
      <c r="X52" s="640"/>
      <c r="Y52" s="116" t="s">
        <v>1833</v>
      </c>
    </row>
    <row r="53" spans="1:25" ht="35.1" customHeight="1">
      <c r="A53" s="712"/>
      <c r="B53" s="714"/>
      <c r="C53" s="716"/>
      <c r="D53" s="703"/>
      <c r="E53" s="419">
        <v>3</v>
      </c>
      <c r="F53" s="420" t="s">
        <v>190</v>
      </c>
      <c r="G53" s="701"/>
      <c r="H53" s="35"/>
      <c r="I53" s="1"/>
      <c r="J53" s="645"/>
      <c r="K53" s="1"/>
      <c r="L53" s="1"/>
      <c r="M53" s="644"/>
      <c r="N53" s="1"/>
      <c r="O53" s="129"/>
      <c r="P53" s="129"/>
      <c r="Q53" s="129"/>
      <c r="R53" s="129"/>
      <c r="S53" s="129">
        <v>1</v>
      </c>
      <c r="T53" s="101"/>
      <c r="U53" s="101"/>
      <c r="V53" s="101"/>
      <c r="W53" s="101"/>
      <c r="X53" s="641"/>
      <c r="Y53" s="211"/>
    </row>
    <row r="54" spans="1:25" ht="35.1" customHeight="1">
      <c r="A54" s="24">
        <v>25</v>
      </c>
      <c r="B54" s="19" t="s">
        <v>191</v>
      </c>
      <c r="C54" s="381" t="s">
        <v>187</v>
      </c>
      <c r="D54" s="77" t="s">
        <v>1270</v>
      </c>
      <c r="E54" s="419">
        <v>1</v>
      </c>
      <c r="F54" s="420" t="s">
        <v>192</v>
      </c>
      <c r="G54" s="390" t="s">
        <v>1291</v>
      </c>
      <c r="H54" s="25"/>
      <c r="I54" s="1"/>
      <c r="J54" s="348">
        <v>104.49</v>
      </c>
      <c r="K54" s="1"/>
      <c r="L54" s="1"/>
      <c r="M54" s="50" t="s">
        <v>204</v>
      </c>
      <c r="N54" s="1"/>
      <c r="O54" s="129"/>
      <c r="P54" s="129"/>
      <c r="Q54" s="129"/>
      <c r="R54" s="129"/>
      <c r="S54" s="129"/>
      <c r="T54" s="129"/>
      <c r="U54" s="129">
        <v>1</v>
      </c>
      <c r="V54" s="101"/>
      <c r="W54" s="101"/>
      <c r="X54" s="333">
        <v>39.54</v>
      </c>
      <c r="Y54" s="116"/>
    </row>
    <row r="55" spans="1:25" ht="35.1" customHeight="1">
      <c r="A55" s="712">
        <v>26</v>
      </c>
      <c r="B55" s="714" t="s">
        <v>193</v>
      </c>
      <c r="C55" s="716" t="s">
        <v>187</v>
      </c>
      <c r="D55" s="702" t="s">
        <v>1271</v>
      </c>
      <c r="E55" s="419">
        <v>1</v>
      </c>
      <c r="F55" s="420" t="s">
        <v>194</v>
      </c>
      <c r="G55" s="700" t="s">
        <v>1292</v>
      </c>
      <c r="H55" s="29"/>
      <c r="I55" s="1"/>
      <c r="J55" s="645">
        <v>210.11</v>
      </c>
      <c r="K55" s="1"/>
      <c r="L55" s="1"/>
      <c r="M55" s="644" t="s">
        <v>204</v>
      </c>
      <c r="N55" s="1"/>
      <c r="O55" s="129"/>
      <c r="P55" s="129"/>
      <c r="Q55" s="129"/>
      <c r="R55" s="129"/>
      <c r="S55" s="129">
        <v>1</v>
      </c>
      <c r="T55" s="101"/>
      <c r="U55" s="101"/>
      <c r="V55" s="101"/>
      <c r="W55" s="101"/>
      <c r="X55" s="639">
        <v>87.94</v>
      </c>
      <c r="Y55" s="116"/>
    </row>
    <row r="56" spans="1:25" ht="35.1" customHeight="1">
      <c r="A56" s="712"/>
      <c r="B56" s="714"/>
      <c r="C56" s="716"/>
      <c r="D56" s="703"/>
      <c r="E56" s="419">
        <v>2</v>
      </c>
      <c r="F56" s="420" t="s">
        <v>195</v>
      </c>
      <c r="G56" s="701"/>
      <c r="H56" s="31"/>
      <c r="I56" s="1"/>
      <c r="J56" s="645"/>
      <c r="K56" s="1"/>
      <c r="L56" s="1"/>
      <c r="M56" s="644"/>
      <c r="N56" s="1"/>
      <c r="O56" s="129"/>
      <c r="P56" s="129"/>
      <c r="Q56" s="129"/>
      <c r="R56" s="129"/>
      <c r="S56" s="129"/>
      <c r="T56" s="129"/>
      <c r="U56" s="129"/>
      <c r="V56" s="129">
        <v>1</v>
      </c>
      <c r="W56" s="101"/>
      <c r="X56" s="641"/>
      <c r="Y56" s="116"/>
    </row>
    <row r="57" spans="1:25" ht="35.1" customHeight="1">
      <c r="A57" s="24">
        <v>27</v>
      </c>
      <c r="B57" s="19" t="s">
        <v>196</v>
      </c>
      <c r="C57" s="381" t="s">
        <v>187</v>
      </c>
      <c r="D57" s="77" t="s">
        <v>1272</v>
      </c>
      <c r="E57" s="419">
        <v>1</v>
      </c>
      <c r="F57" s="420" t="s">
        <v>197</v>
      </c>
      <c r="G57" s="390" t="s">
        <v>1293</v>
      </c>
      <c r="H57" s="25"/>
      <c r="I57" s="1"/>
      <c r="J57" s="348">
        <v>106.08</v>
      </c>
      <c r="K57" s="1"/>
      <c r="L57" s="1"/>
      <c r="M57" s="50" t="s">
        <v>204</v>
      </c>
      <c r="N57" s="1"/>
      <c r="O57" s="129"/>
      <c r="P57" s="129"/>
      <c r="Q57" s="129"/>
      <c r="R57" s="129"/>
      <c r="S57" s="129"/>
      <c r="T57" s="129"/>
      <c r="U57" s="129">
        <v>1</v>
      </c>
      <c r="V57" s="101"/>
      <c r="W57" s="101"/>
      <c r="X57" s="223">
        <v>52.5</v>
      </c>
      <c r="Y57" s="116"/>
    </row>
    <row r="58" spans="1:25" ht="35.1" customHeight="1">
      <c r="A58" s="24">
        <v>28</v>
      </c>
      <c r="B58" s="19" t="s">
        <v>198</v>
      </c>
      <c r="C58" s="381" t="s">
        <v>187</v>
      </c>
      <c r="D58" s="77" t="s">
        <v>1273</v>
      </c>
      <c r="E58" s="419">
        <v>1</v>
      </c>
      <c r="F58" s="420" t="s">
        <v>199</v>
      </c>
      <c r="G58" s="390" t="s">
        <v>1294</v>
      </c>
      <c r="H58" s="25"/>
      <c r="I58" s="1"/>
      <c r="J58" s="348">
        <v>106.27</v>
      </c>
      <c r="K58" s="1"/>
      <c r="L58" s="1"/>
      <c r="M58" s="50" t="s">
        <v>204</v>
      </c>
      <c r="N58" s="1"/>
      <c r="O58" s="129"/>
      <c r="P58" s="129"/>
      <c r="Q58" s="129"/>
      <c r="R58" s="129"/>
      <c r="S58" s="129"/>
      <c r="T58" s="129">
        <v>1</v>
      </c>
      <c r="U58" s="1"/>
      <c r="V58" s="101"/>
      <c r="W58" s="101"/>
      <c r="X58" s="223">
        <v>43.15</v>
      </c>
      <c r="Y58" s="209"/>
    </row>
    <row r="59" spans="1:25" ht="35.1" customHeight="1">
      <c r="A59" s="24">
        <v>29</v>
      </c>
      <c r="B59" s="19" t="s">
        <v>200</v>
      </c>
      <c r="C59" s="381" t="s">
        <v>187</v>
      </c>
      <c r="D59" s="77" t="s">
        <v>1274</v>
      </c>
      <c r="E59" s="419">
        <v>1</v>
      </c>
      <c r="F59" s="420" t="s">
        <v>201</v>
      </c>
      <c r="G59" s="390" t="s">
        <v>1294</v>
      </c>
      <c r="H59" s="25"/>
      <c r="I59" s="1"/>
      <c r="J59" s="348">
        <v>105.13</v>
      </c>
      <c r="K59" s="1"/>
      <c r="L59" s="1"/>
      <c r="M59" s="50" t="s">
        <v>204</v>
      </c>
      <c r="N59" s="1"/>
      <c r="O59" s="129"/>
      <c r="P59" s="129"/>
      <c r="Q59" s="129"/>
      <c r="R59" s="129"/>
      <c r="S59" s="129"/>
      <c r="T59" s="129"/>
      <c r="U59" s="129"/>
      <c r="V59" s="129">
        <v>1</v>
      </c>
      <c r="W59" s="101"/>
      <c r="X59" s="223">
        <v>56.85</v>
      </c>
      <c r="Y59" s="116"/>
    </row>
    <row r="60" spans="1:25" ht="35.1" customHeight="1">
      <c r="A60" s="712">
        <v>30</v>
      </c>
      <c r="B60" s="714" t="s">
        <v>202</v>
      </c>
      <c r="C60" s="716" t="s">
        <v>187</v>
      </c>
      <c r="D60" s="702" t="s">
        <v>1275</v>
      </c>
      <c r="E60" s="419">
        <v>1</v>
      </c>
      <c r="F60" s="420" t="s">
        <v>203</v>
      </c>
      <c r="G60" s="700" t="s">
        <v>1295</v>
      </c>
      <c r="H60" s="33"/>
      <c r="I60" s="1"/>
      <c r="J60" s="645">
        <v>216.41</v>
      </c>
      <c r="K60" s="1"/>
      <c r="L60" s="1"/>
      <c r="M60" s="644" t="s">
        <v>204</v>
      </c>
      <c r="N60" s="1"/>
      <c r="O60" s="102"/>
      <c r="P60" s="102">
        <v>1</v>
      </c>
      <c r="Q60" s="143"/>
      <c r="R60" s="143"/>
      <c r="S60" s="101"/>
      <c r="T60" s="101"/>
      <c r="U60" s="101"/>
      <c r="V60" s="101"/>
      <c r="W60" s="101"/>
      <c r="X60" s="639">
        <v>39.799999999999997</v>
      </c>
      <c r="Y60" s="116" t="s">
        <v>1744</v>
      </c>
    </row>
    <row r="61" spans="1:25" ht="35.1" customHeight="1">
      <c r="A61" s="713"/>
      <c r="B61" s="715"/>
      <c r="C61" s="717"/>
      <c r="D61" s="703"/>
      <c r="E61" s="405">
        <v>2</v>
      </c>
      <c r="F61" s="455" t="s">
        <v>205</v>
      </c>
      <c r="G61" s="701"/>
      <c r="H61" s="34"/>
      <c r="I61" s="38"/>
      <c r="J61" s="718"/>
      <c r="K61" s="38"/>
      <c r="L61" s="38"/>
      <c r="M61" s="699"/>
      <c r="N61" s="38"/>
      <c r="O61" s="252"/>
      <c r="P61" s="252"/>
      <c r="Q61" s="252"/>
      <c r="R61" s="252"/>
      <c r="S61" s="252">
        <v>1</v>
      </c>
      <c r="T61" s="124"/>
      <c r="U61" s="124"/>
      <c r="V61" s="124"/>
      <c r="W61" s="124"/>
      <c r="X61" s="640"/>
      <c r="Y61" s="237"/>
    </row>
    <row r="62" spans="1:25" ht="35.1" customHeight="1">
      <c r="A62" s="639">
        <v>31</v>
      </c>
      <c r="B62" s="726" t="s">
        <v>1905</v>
      </c>
      <c r="C62" s="691" t="s">
        <v>187</v>
      </c>
      <c r="D62" s="691" t="s">
        <v>1275</v>
      </c>
      <c r="E62" s="359">
        <v>1</v>
      </c>
      <c r="F62" s="381" t="s">
        <v>1906</v>
      </c>
      <c r="G62" s="721" t="s">
        <v>1907</v>
      </c>
      <c r="J62" s="642">
        <v>432.8</v>
      </c>
      <c r="K62" s="1"/>
      <c r="L62" s="1"/>
      <c r="M62" s="238"/>
      <c r="N62" s="1"/>
      <c r="O62" s="1"/>
      <c r="P62" s="334"/>
      <c r="Q62" s="334"/>
      <c r="R62" s="334"/>
      <c r="S62" s="1"/>
      <c r="T62" s="1"/>
      <c r="U62" s="1"/>
      <c r="V62" s="1"/>
      <c r="W62" s="1"/>
      <c r="X62" s="1"/>
      <c r="Y62" s="97"/>
    </row>
    <row r="63" spans="1:25" ht="35.1" customHeight="1">
      <c r="A63" s="640"/>
      <c r="B63" s="726"/>
      <c r="C63" s="691"/>
      <c r="D63" s="691"/>
      <c r="E63" s="359">
        <v>2</v>
      </c>
      <c r="F63" s="381" t="s">
        <v>1908</v>
      </c>
      <c r="G63" s="727"/>
      <c r="J63" s="698"/>
      <c r="K63" s="1"/>
      <c r="L63" s="1"/>
      <c r="M63" s="238"/>
      <c r="N63" s="1"/>
      <c r="O63" s="1"/>
      <c r="P63" s="334"/>
      <c r="Q63" s="334"/>
      <c r="R63" s="334"/>
      <c r="S63" s="1"/>
      <c r="T63" s="1"/>
      <c r="U63" s="1"/>
      <c r="V63" s="1"/>
      <c r="W63" s="1"/>
      <c r="X63" s="1"/>
      <c r="Y63" s="97"/>
    </row>
    <row r="64" spans="1:25" ht="35.1" customHeight="1">
      <c r="A64" s="640"/>
      <c r="B64" s="726"/>
      <c r="C64" s="691"/>
      <c r="D64" s="691"/>
      <c r="E64" s="359">
        <v>3</v>
      </c>
      <c r="F64" s="381" t="s">
        <v>1909</v>
      </c>
      <c r="G64" s="727"/>
      <c r="J64" s="698"/>
      <c r="K64" s="1"/>
      <c r="L64" s="1"/>
      <c r="M64" s="238"/>
      <c r="N64" s="1"/>
      <c r="O64" s="1"/>
      <c r="P64" s="334"/>
      <c r="Q64" s="334"/>
      <c r="R64" s="334"/>
      <c r="S64" s="1"/>
      <c r="T64" s="1"/>
      <c r="U64" s="1"/>
      <c r="V64" s="1"/>
      <c r="W64" s="1"/>
      <c r="X64" s="1"/>
      <c r="Y64" s="97"/>
    </row>
    <row r="65" spans="1:25" ht="35.1" customHeight="1">
      <c r="A65" s="641"/>
      <c r="B65" s="726"/>
      <c r="C65" s="691"/>
      <c r="D65" s="691"/>
      <c r="E65" s="359">
        <v>4</v>
      </c>
      <c r="F65" s="381" t="s">
        <v>1910</v>
      </c>
      <c r="G65" s="722"/>
      <c r="J65" s="643"/>
      <c r="K65" s="1"/>
      <c r="L65" s="1"/>
      <c r="M65" s="238"/>
      <c r="N65" s="1"/>
      <c r="O65" s="1"/>
      <c r="P65" s="334"/>
      <c r="Q65" s="334"/>
      <c r="R65" s="334"/>
      <c r="S65" s="1"/>
      <c r="T65" s="1"/>
      <c r="U65" s="1"/>
      <c r="V65" s="1"/>
      <c r="W65" s="1"/>
      <c r="X65" s="1"/>
      <c r="Y65" s="97"/>
    </row>
    <row r="66" spans="1:25" ht="35.1" customHeight="1">
      <c r="A66" s="238">
        <v>32</v>
      </c>
      <c r="B66" s="245" t="s">
        <v>1911</v>
      </c>
      <c r="C66" s="360" t="s">
        <v>187</v>
      </c>
      <c r="D66" s="360" t="s">
        <v>1912</v>
      </c>
      <c r="E66" s="359">
        <v>1</v>
      </c>
      <c r="F66" s="75" t="s">
        <v>1913</v>
      </c>
      <c r="G66" s="391" t="s">
        <v>1914</v>
      </c>
      <c r="J66" s="377">
        <v>105.07</v>
      </c>
      <c r="K66" s="1"/>
      <c r="L66" s="1"/>
      <c r="M66" s="238"/>
      <c r="N66" s="1">
        <v>1</v>
      </c>
      <c r="O66" s="1"/>
      <c r="P66" s="334"/>
      <c r="Q66" s="334"/>
      <c r="R66" s="334"/>
      <c r="S66" s="1"/>
      <c r="T66" s="1"/>
      <c r="U66" s="1"/>
      <c r="V66" s="1"/>
      <c r="W66" s="1"/>
      <c r="X66" s="1"/>
      <c r="Y66" s="97"/>
    </row>
    <row r="67" spans="1:25" ht="35.1" customHeight="1">
      <c r="A67" s="238">
        <v>33</v>
      </c>
      <c r="B67" s="245" t="s">
        <v>1915</v>
      </c>
      <c r="C67" s="360" t="s">
        <v>187</v>
      </c>
      <c r="D67" s="360" t="s">
        <v>1271</v>
      </c>
      <c r="E67" s="359">
        <v>1</v>
      </c>
      <c r="F67" s="75" t="s">
        <v>1916</v>
      </c>
      <c r="G67" s="369" t="s">
        <v>1917</v>
      </c>
      <c r="J67" s="377">
        <v>105.05</v>
      </c>
      <c r="K67" s="1"/>
      <c r="L67" s="1"/>
      <c r="M67" s="238"/>
      <c r="N67" s="1"/>
      <c r="O67" s="230"/>
      <c r="P67" s="331">
        <v>1</v>
      </c>
      <c r="Q67" s="334"/>
      <c r="R67" s="334"/>
      <c r="S67" s="1"/>
      <c r="T67" s="1"/>
      <c r="U67" s="1"/>
      <c r="V67" s="1"/>
      <c r="W67" s="1"/>
      <c r="X67" s="1"/>
      <c r="Y67" s="97"/>
    </row>
    <row r="68" spans="1:25" ht="35.1" customHeight="1">
      <c r="A68" s="238">
        <v>34</v>
      </c>
      <c r="B68" s="245" t="s">
        <v>1918</v>
      </c>
      <c r="C68" s="360" t="s">
        <v>187</v>
      </c>
      <c r="D68" s="360" t="s">
        <v>1919</v>
      </c>
      <c r="E68" s="359">
        <v>1</v>
      </c>
      <c r="F68" s="75" t="s">
        <v>1920</v>
      </c>
      <c r="G68" s="391" t="s">
        <v>1921</v>
      </c>
      <c r="J68" s="377">
        <v>105.12</v>
      </c>
      <c r="K68" s="1"/>
      <c r="L68" s="1"/>
      <c r="M68" s="238"/>
      <c r="N68" s="1"/>
      <c r="O68" s="230"/>
      <c r="P68" s="230"/>
      <c r="Q68" s="230"/>
      <c r="R68" s="331">
        <v>1</v>
      </c>
      <c r="S68" s="1"/>
      <c r="T68" s="1"/>
      <c r="U68" s="1"/>
      <c r="V68" s="1"/>
      <c r="W68" s="1"/>
      <c r="X68" s="605">
        <v>10.25</v>
      </c>
      <c r="Y68" s="97"/>
    </row>
    <row r="69" spans="1:25" ht="35.1" customHeight="1">
      <c r="A69" s="238">
        <v>35</v>
      </c>
      <c r="B69" s="245" t="s">
        <v>1922</v>
      </c>
      <c r="C69" s="360" t="s">
        <v>187</v>
      </c>
      <c r="D69" s="360" t="s">
        <v>1923</v>
      </c>
      <c r="E69" s="359">
        <v>1</v>
      </c>
      <c r="F69" s="75" t="s">
        <v>1924</v>
      </c>
      <c r="G69" s="391" t="s">
        <v>1907</v>
      </c>
      <c r="J69" s="377">
        <v>105.06</v>
      </c>
      <c r="K69" s="1"/>
      <c r="L69" s="1"/>
      <c r="M69" s="238"/>
      <c r="N69" s="1"/>
      <c r="O69" s="1"/>
      <c r="P69" s="334"/>
      <c r="Q69" s="334"/>
      <c r="R69" s="334"/>
      <c r="S69" s="1"/>
      <c r="T69" s="1"/>
      <c r="U69" s="1"/>
      <c r="V69" s="1"/>
      <c r="W69" s="1"/>
      <c r="X69" s="1"/>
      <c r="Y69" s="97"/>
    </row>
    <row r="70" spans="1:25" ht="35.1" customHeight="1">
      <c r="A70" s="238">
        <v>36</v>
      </c>
      <c r="B70" s="245" t="s">
        <v>1925</v>
      </c>
      <c r="C70" s="360" t="s">
        <v>187</v>
      </c>
      <c r="D70" s="360" t="s">
        <v>1926</v>
      </c>
      <c r="E70" s="359">
        <v>1</v>
      </c>
      <c r="F70" s="75" t="s">
        <v>1927</v>
      </c>
      <c r="G70" s="369" t="s">
        <v>1928</v>
      </c>
      <c r="J70" s="377">
        <v>105.14</v>
      </c>
      <c r="K70" s="1"/>
      <c r="L70" s="1"/>
      <c r="M70" s="238"/>
      <c r="N70" s="1"/>
      <c r="O70" s="230"/>
      <c r="P70" s="331">
        <v>1</v>
      </c>
      <c r="Q70" s="334"/>
      <c r="R70" s="334"/>
      <c r="S70" s="1"/>
      <c r="T70" s="1"/>
      <c r="U70" s="1"/>
      <c r="V70" s="1"/>
      <c r="W70" s="1"/>
      <c r="X70" s="1"/>
      <c r="Y70" s="97"/>
    </row>
    <row r="71" spans="1:25" ht="35.1" customHeight="1">
      <c r="A71" s="251">
        <v>37</v>
      </c>
      <c r="B71" s="245" t="s">
        <v>1929</v>
      </c>
      <c r="C71" s="360" t="s">
        <v>187</v>
      </c>
      <c r="D71" s="360" t="s">
        <v>1274</v>
      </c>
      <c r="E71" s="359">
        <v>1</v>
      </c>
      <c r="F71" s="75" t="s">
        <v>1930</v>
      </c>
      <c r="G71" s="369" t="s">
        <v>1931</v>
      </c>
      <c r="J71" s="377">
        <v>105.13</v>
      </c>
      <c r="K71" s="1"/>
      <c r="L71" s="1"/>
      <c r="M71" s="238"/>
      <c r="N71" s="1"/>
      <c r="O71" s="230"/>
      <c r="P71" s="330"/>
      <c r="Q71" s="330"/>
      <c r="R71" s="330"/>
      <c r="S71" s="331">
        <v>1</v>
      </c>
      <c r="T71" s="1"/>
      <c r="U71" s="1"/>
      <c r="V71" s="1"/>
      <c r="W71" s="1"/>
      <c r="X71" s="333">
        <v>21.08</v>
      </c>
      <c r="Y71" s="97"/>
    </row>
    <row r="72" spans="1:25" ht="35.1" customHeight="1">
      <c r="A72" s="729">
        <v>38</v>
      </c>
      <c r="B72" s="726" t="s">
        <v>1935</v>
      </c>
      <c r="C72" s="691" t="s">
        <v>123</v>
      </c>
      <c r="D72" s="691" t="s">
        <v>1936</v>
      </c>
      <c r="E72" s="359">
        <v>1</v>
      </c>
      <c r="F72" s="75" t="s">
        <v>1937</v>
      </c>
      <c r="G72" s="728" t="s">
        <v>1938</v>
      </c>
      <c r="J72" s="639">
        <v>208.95</v>
      </c>
      <c r="K72" s="1"/>
      <c r="L72" s="1"/>
      <c r="M72" s="238"/>
      <c r="N72" s="1"/>
      <c r="O72" s="230"/>
      <c r="P72" s="230"/>
      <c r="Q72" s="331">
        <v>1</v>
      </c>
      <c r="R72" s="334"/>
      <c r="S72" s="1"/>
      <c r="T72" s="1"/>
      <c r="U72" s="1"/>
      <c r="V72" s="1"/>
      <c r="W72" s="1"/>
      <c r="X72" s="1"/>
      <c r="Y72" s="97"/>
    </row>
    <row r="73" spans="1:25" ht="35.1" customHeight="1">
      <c r="A73" s="730"/>
      <c r="B73" s="726"/>
      <c r="C73" s="691"/>
      <c r="D73" s="691"/>
      <c r="E73" s="359">
        <v>2</v>
      </c>
      <c r="F73" s="75" t="s">
        <v>1939</v>
      </c>
      <c r="G73" s="728"/>
      <c r="J73" s="641"/>
      <c r="K73" s="1"/>
      <c r="L73" s="1"/>
      <c r="M73" s="238"/>
      <c r="N73" s="1"/>
      <c r="O73" s="230"/>
      <c r="P73" s="331">
        <v>1</v>
      </c>
      <c r="Q73" s="334"/>
      <c r="R73" s="334"/>
      <c r="S73" s="1"/>
      <c r="T73" s="1"/>
      <c r="U73" s="1"/>
      <c r="V73" s="1"/>
      <c r="W73" s="1"/>
      <c r="X73" s="1"/>
      <c r="Y73" s="97"/>
    </row>
    <row r="74" spans="1:25" ht="35.1" customHeight="1">
      <c r="A74" s="140">
        <v>39</v>
      </c>
      <c r="B74" s="245" t="s">
        <v>1940</v>
      </c>
      <c r="C74" s="360" t="s">
        <v>123</v>
      </c>
      <c r="D74" s="360" t="s">
        <v>123</v>
      </c>
      <c r="E74" s="359">
        <v>1</v>
      </c>
      <c r="F74" s="75" t="s">
        <v>1941</v>
      </c>
      <c r="G74" s="369" t="s">
        <v>1942</v>
      </c>
      <c r="J74" s="377">
        <v>103.74</v>
      </c>
      <c r="K74" s="1"/>
      <c r="L74" s="1"/>
      <c r="M74" s="238"/>
      <c r="N74" s="1"/>
      <c r="O74" s="230"/>
      <c r="P74" s="230"/>
      <c r="Q74" s="331">
        <v>1</v>
      </c>
      <c r="R74" s="334"/>
      <c r="S74" s="1"/>
      <c r="T74" s="1"/>
      <c r="U74" s="1"/>
      <c r="V74" s="1"/>
      <c r="W74" s="1"/>
      <c r="X74" s="1"/>
      <c r="Y74" s="97"/>
    </row>
    <row r="75" spans="1:25" ht="35.1" customHeight="1">
      <c r="A75" s="140">
        <v>40</v>
      </c>
      <c r="B75" s="245" t="s">
        <v>1943</v>
      </c>
      <c r="C75" s="360" t="s">
        <v>123</v>
      </c>
      <c r="D75" s="360" t="s">
        <v>1259</v>
      </c>
      <c r="E75" s="359">
        <v>1</v>
      </c>
      <c r="F75" s="75" t="s">
        <v>1944</v>
      </c>
      <c r="G75" s="369" t="s">
        <v>1938</v>
      </c>
      <c r="J75" s="320">
        <v>104.6</v>
      </c>
      <c r="K75" s="1"/>
      <c r="L75" s="1"/>
      <c r="M75" s="238"/>
      <c r="N75" s="1"/>
      <c r="O75" s="230"/>
      <c r="P75" s="331">
        <v>1</v>
      </c>
      <c r="Q75" s="334"/>
      <c r="R75" s="334"/>
      <c r="S75" s="1"/>
      <c r="T75" s="1"/>
      <c r="U75" s="1"/>
      <c r="V75" s="1"/>
      <c r="W75" s="1"/>
      <c r="X75" s="1"/>
      <c r="Y75" s="97"/>
    </row>
    <row r="76" spans="1:25">
      <c r="A76" s="1"/>
      <c r="B76" s="47" t="s">
        <v>206</v>
      </c>
      <c r="C76" s="78"/>
      <c r="D76" s="78"/>
      <c r="E76" s="69">
        <f>E9+E11+E15+E17+E21+E22+E23+E26+E29+E31+E32+E33+E35+E37+E39+E41+E44+E45+E48+E50+E53+E54+E56+E57+E58+E59+E61+E65+E66+E67+E68+E69+E70+E71+E73+E74+E75+E18+E19+E20</f>
        <v>68</v>
      </c>
      <c r="F76" s="1"/>
      <c r="G76" s="117"/>
      <c r="H76" s="1"/>
      <c r="I76" s="1"/>
      <c r="J76" s="15">
        <f>SUM(J8:J75)</f>
        <v>7140.9500000000007</v>
      </c>
      <c r="K76" s="1"/>
      <c r="L76" s="1"/>
      <c r="M76" s="49"/>
      <c r="N76" s="15">
        <f>SUM(N8:N75)</f>
        <v>8</v>
      </c>
      <c r="O76" s="68">
        <f>SUM(O8:O75)</f>
        <v>1</v>
      </c>
      <c r="P76" s="68">
        <f t="shared" ref="P76:X76" si="0">SUM(P8:P75)</f>
        <v>13</v>
      </c>
      <c r="Q76" s="68">
        <f t="shared" si="0"/>
        <v>2</v>
      </c>
      <c r="R76" s="68">
        <f t="shared" si="0"/>
        <v>1</v>
      </c>
      <c r="S76" s="68">
        <f t="shared" si="0"/>
        <v>10</v>
      </c>
      <c r="T76" s="68">
        <f t="shared" si="0"/>
        <v>5</v>
      </c>
      <c r="U76" s="68">
        <f t="shared" si="0"/>
        <v>8</v>
      </c>
      <c r="V76" s="68">
        <f t="shared" si="0"/>
        <v>14</v>
      </c>
      <c r="W76" s="68">
        <f t="shared" si="0"/>
        <v>0</v>
      </c>
      <c r="X76" s="601">
        <f t="shared" si="0"/>
        <v>1829.91</v>
      </c>
      <c r="Y76" s="97"/>
    </row>
  </sheetData>
  <mergeCells count="178">
    <mergeCell ref="X8:X9"/>
    <mergeCell ref="X40:X41"/>
    <mergeCell ref="A62:A65"/>
    <mergeCell ref="B62:B65"/>
    <mergeCell ref="C62:C65"/>
    <mergeCell ref="D62:D65"/>
    <mergeCell ref="G62:G65"/>
    <mergeCell ref="B72:B73"/>
    <mergeCell ref="C72:C73"/>
    <mergeCell ref="D72:D73"/>
    <mergeCell ref="G72:G73"/>
    <mergeCell ref="A72:A73"/>
    <mergeCell ref="X5:X7"/>
    <mergeCell ref="K5:K7"/>
    <mergeCell ref="M5:M7"/>
    <mergeCell ref="A1:Y1"/>
    <mergeCell ref="Y5:Y7"/>
    <mergeCell ref="N6:N7"/>
    <mergeCell ref="O6:O7"/>
    <mergeCell ref="P6:P7"/>
    <mergeCell ref="Q6:Q7"/>
    <mergeCell ref="A5:A7"/>
    <mergeCell ref="B5:B7"/>
    <mergeCell ref="C5:C7"/>
    <mergeCell ref="D5:D7"/>
    <mergeCell ref="E5:E7"/>
    <mergeCell ref="A4:Y4"/>
    <mergeCell ref="A2:Y2"/>
    <mergeCell ref="T6:U6"/>
    <mergeCell ref="V6:V7"/>
    <mergeCell ref="F5:F7"/>
    <mergeCell ref="A3:W3"/>
    <mergeCell ref="X3:Y3"/>
    <mergeCell ref="W6:W7"/>
    <mergeCell ref="N5:W5"/>
    <mergeCell ref="R6:S6"/>
    <mergeCell ref="I5:I7"/>
    <mergeCell ref="L5:L7"/>
    <mergeCell ref="J5:J7"/>
    <mergeCell ref="A51:A53"/>
    <mergeCell ref="B51:B53"/>
    <mergeCell ref="C51:C53"/>
    <mergeCell ref="J51:J53"/>
    <mergeCell ref="A46:A48"/>
    <mergeCell ref="B46:B48"/>
    <mergeCell ref="C46:C48"/>
    <mergeCell ref="J46:J48"/>
    <mergeCell ref="A36:A37"/>
    <mergeCell ref="B36:B37"/>
    <mergeCell ref="C36:C37"/>
    <mergeCell ref="G36:G37"/>
    <mergeCell ref="C42:C44"/>
    <mergeCell ref="J42:J44"/>
    <mergeCell ref="D49:D50"/>
    <mergeCell ref="D51:D53"/>
    <mergeCell ref="G49:G50"/>
    <mergeCell ref="G51:G53"/>
    <mergeCell ref="G46:G48"/>
    <mergeCell ref="D46:D48"/>
    <mergeCell ref="A16:A17"/>
    <mergeCell ref="B16:B17"/>
    <mergeCell ref="C16:C17"/>
    <mergeCell ref="J16:J17"/>
    <mergeCell ref="M16:M17"/>
    <mergeCell ref="M8:M9"/>
    <mergeCell ref="A10:A11"/>
    <mergeCell ref="B10:B11"/>
    <mergeCell ref="C10:C11"/>
    <mergeCell ref="J10:J11"/>
    <mergeCell ref="M10:M11"/>
    <mergeCell ref="A12:A15"/>
    <mergeCell ref="B12:B15"/>
    <mergeCell ref="C12:C15"/>
    <mergeCell ref="J12:J15"/>
    <mergeCell ref="A8:A9"/>
    <mergeCell ref="B8:B9"/>
    <mergeCell ref="C8:C9"/>
    <mergeCell ref="J8:J9"/>
    <mergeCell ref="D16:D17"/>
    <mergeCell ref="A30:A31"/>
    <mergeCell ref="B30:B31"/>
    <mergeCell ref="C30:C31"/>
    <mergeCell ref="J30:J31"/>
    <mergeCell ref="M30:M31"/>
    <mergeCell ref="M18:M21"/>
    <mergeCell ref="A24:A26"/>
    <mergeCell ref="B24:B26"/>
    <mergeCell ref="C24:C26"/>
    <mergeCell ref="J24:J26"/>
    <mergeCell ref="M24:M26"/>
    <mergeCell ref="C18:C21"/>
    <mergeCell ref="J18:J21"/>
    <mergeCell ref="G24:G26"/>
    <mergeCell ref="G27:G29"/>
    <mergeCell ref="G30:G31"/>
    <mergeCell ref="A27:A29"/>
    <mergeCell ref="B27:B29"/>
    <mergeCell ref="C27:C29"/>
    <mergeCell ref="J27:J29"/>
    <mergeCell ref="D18:D21"/>
    <mergeCell ref="A34:A35"/>
    <mergeCell ref="B34:B35"/>
    <mergeCell ref="C34:C35"/>
    <mergeCell ref="J34:J35"/>
    <mergeCell ref="J40:J41"/>
    <mergeCell ref="A40:A41"/>
    <mergeCell ref="B40:B41"/>
    <mergeCell ref="C40:C41"/>
    <mergeCell ref="J36:J37"/>
    <mergeCell ref="A38:A39"/>
    <mergeCell ref="B38:B39"/>
    <mergeCell ref="C38:C39"/>
    <mergeCell ref="J38:J39"/>
    <mergeCell ref="G34:G35"/>
    <mergeCell ref="G40:G41"/>
    <mergeCell ref="G38:G39"/>
    <mergeCell ref="H5:H7"/>
    <mergeCell ref="A60:A61"/>
    <mergeCell ref="B60:B61"/>
    <mergeCell ref="C60:C61"/>
    <mergeCell ref="J60:J61"/>
    <mergeCell ref="M51:M53"/>
    <mergeCell ref="A55:A56"/>
    <mergeCell ref="B55:B56"/>
    <mergeCell ref="C55:C56"/>
    <mergeCell ref="J55:J56"/>
    <mergeCell ref="M55:M56"/>
    <mergeCell ref="M46:M48"/>
    <mergeCell ref="A49:A50"/>
    <mergeCell ref="B49:B50"/>
    <mergeCell ref="C49:C50"/>
    <mergeCell ref="J49:J50"/>
    <mergeCell ref="M49:M50"/>
    <mergeCell ref="M34:M35"/>
    <mergeCell ref="M36:M37"/>
    <mergeCell ref="M38:M39"/>
    <mergeCell ref="M40:M41"/>
    <mergeCell ref="A42:A44"/>
    <mergeCell ref="B42:B44"/>
    <mergeCell ref="M42:M44"/>
    <mergeCell ref="G55:G56"/>
    <mergeCell ref="G60:G61"/>
    <mergeCell ref="G5:G7"/>
    <mergeCell ref="D55:D56"/>
    <mergeCell ref="D60:D61"/>
    <mergeCell ref="G8:G9"/>
    <mergeCell ref="G10:G11"/>
    <mergeCell ref="G12:G15"/>
    <mergeCell ref="G16:G17"/>
    <mergeCell ref="D24:D26"/>
    <mergeCell ref="D27:D29"/>
    <mergeCell ref="D30:D31"/>
    <mergeCell ref="D34:D35"/>
    <mergeCell ref="D36:D37"/>
    <mergeCell ref="D38:D39"/>
    <mergeCell ref="D40:D41"/>
    <mergeCell ref="D42:D44"/>
    <mergeCell ref="D8:D9"/>
    <mergeCell ref="D10:D11"/>
    <mergeCell ref="D12:D15"/>
    <mergeCell ref="G42:G44"/>
    <mergeCell ref="J62:J65"/>
    <mergeCell ref="J72:J73"/>
    <mergeCell ref="X55:X56"/>
    <mergeCell ref="X60:X61"/>
    <mergeCell ref="X12:X15"/>
    <mergeCell ref="X24:X26"/>
    <mergeCell ref="X27:X29"/>
    <mergeCell ref="X30:X31"/>
    <mergeCell ref="X34:X35"/>
    <mergeCell ref="X38:X39"/>
    <mergeCell ref="X42:X44"/>
    <mergeCell ref="X46:X48"/>
    <mergeCell ref="X51:X53"/>
    <mergeCell ref="M60:M61"/>
    <mergeCell ref="M27:M29"/>
    <mergeCell ref="M12:M15"/>
    <mergeCell ref="X36:X37"/>
  </mergeCells>
  <pageMargins left="0.3" right="0" top="0.118110236220472" bottom="0.15748031496063" header="0.118110236220472" footer="0.118110236220472"/>
  <pageSetup paperSize="9" scale="80" orientation="landscape" r:id="rId1"/>
  <headerFooter differentOddEven="1" scaleWithDoc="0" alignWithMargins="0">
    <firstFooter>&amp;C3</firstFooter>
  </headerFooter>
  <rowBreaks count="3" manualBreakCount="3">
    <brk id="35" max="24" man="1"/>
    <brk id="65" max="24" man="1"/>
    <brk id="7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124"/>
  <sheetViews>
    <sheetView showGridLines="0" view="pageBreakPreview" zoomScale="88" zoomScaleSheetLayoutView="88" workbookViewId="0">
      <pane xSplit="1" ySplit="7" topLeftCell="B119" activePane="bottomRight" state="frozen"/>
      <selection pane="topRight" activeCell="B1" sqref="B1"/>
      <selection pane="bottomLeft" activeCell="A8" sqref="A8"/>
      <selection pane="bottomRight" activeCell="Z122" sqref="Z122:Z123"/>
    </sheetView>
  </sheetViews>
  <sheetFormatPr defaultRowHeight="15"/>
  <cols>
    <col min="1" max="1" width="5.28515625" style="11" customWidth="1"/>
    <col min="2" max="2" width="12.5703125" style="108" customWidth="1"/>
    <col min="3" max="3" width="11.85546875" style="11" customWidth="1"/>
    <col min="4" max="4" width="10.7109375" style="11" customWidth="1"/>
    <col min="5" max="5" width="8.7109375" hidden="1" customWidth="1"/>
    <col min="6" max="6" width="4.140625" style="10" customWidth="1"/>
    <col min="7" max="7" width="32.5703125" style="36" customWidth="1"/>
    <col min="8" max="8" width="23.5703125" style="36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0" customWidth="1"/>
    <col min="13" max="13" width="10" hidden="1" customWidth="1"/>
    <col min="14" max="14" width="9.28515625" hidden="1" customWidth="1"/>
    <col min="15" max="15" width="9.7109375" style="226" customWidth="1"/>
    <col min="16" max="16" width="5" style="10" hidden="1" customWidth="1"/>
    <col min="17" max="25" width="4.7109375" customWidth="1"/>
    <col min="27" max="27" width="14.7109375" style="83" customWidth="1"/>
  </cols>
  <sheetData>
    <row r="1" spans="1:28" ht="18" customHeight="1">
      <c r="A1" s="734" t="s">
        <v>18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</row>
    <row r="2" spans="1:28" ht="15" customHeight="1">
      <c r="A2" s="674" t="str">
        <f>'Patna (West)'!A2</f>
        <v>Progress Report for the construction of SSS ( Sanc. Year 2012 - 13 )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6"/>
    </row>
    <row r="3" spans="1:28" ht="18.75" customHeight="1">
      <c r="A3" s="677" t="s">
        <v>43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9"/>
      <c r="Z3" s="769" t="str">
        <f>Summary!V3</f>
        <v>Date:-28.02.2015</v>
      </c>
      <c r="AA3" s="769"/>
      <c r="AB3" s="3"/>
    </row>
    <row r="4" spans="1:28" ht="15" customHeight="1">
      <c r="A4" s="773" t="s">
        <v>1778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</row>
    <row r="5" spans="1:28" ht="18.75" customHeight="1">
      <c r="A5" s="615" t="s">
        <v>0</v>
      </c>
      <c r="B5" s="615" t="s">
        <v>1</v>
      </c>
      <c r="C5" s="615" t="s">
        <v>2</v>
      </c>
      <c r="D5" s="615" t="s">
        <v>3</v>
      </c>
      <c r="E5" s="430"/>
      <c r="F5" s="615" t="s">
        <v>0</v>
      </c>
      <c r="G5" s="616" t="s">
        <v>4</v>
      </c>
      <c r="H5" s="616" t="s">
        <v>5</v>
      </c>
      <c r="I5" s="770" t="s">
        <v>1399</v>
      </c>
      <c r="J5" s="610" t="s">
        <v>209</v>
      </c>
      <c r="K5" s="615" t="s">
        <v>207</v>
      </c>
      <c r="L5" s="610" t="s">
        <v>208</v>
      </c>
      <c r="M5" s="610" t="s">
        <v>31</v>
      </c>
      <c r="N5" s="615" t="s">
        <v>19</v>
      </c>
      <c r="O5" s="610" t="s">
        <v>32</v>
      </c>
      <c r="P5" s="670" t="s">
        <v>15</v>
      </c>
      <c r="Q5" s="670"/>
      <c r="R5" s="670"/>
      <c r="S5" s="670"/>
      <c r="T5" s="670"/>
      <c r="U5" s="670"/>
      <c r="V5" s="670"/>
      <c r="W5" s="670"/>
      <c r="X5" s="670"/>
      <c r="Y5" s="670"/>
      <c r="Z5" s="610" t="s">
        <v>20</v>
      </c>
      <c r="AA5" s="610" t="s">
        <v>13</v>
      </c>
    </row>
    <row r="6" spans="1:28" ht="24.75" customHeight="1">
      <c r="A6" s="615"/>
      <c r="B6" s="615"/>
      <c r="C6" s="615"/>
      <c r="D6" s="615"/>
      <c r="E6" s="430"/>
      <c r="F6" s="615"/>
      <c r="G6" s="616"/>
      <c r="H6" s="616"/>
      <c r="I6" s="771"/>
      <c r="J6" s="669"/>
      <c r="K6" s="615"/>
      <c r="L6" s="669"/>
      <c r="M6" s="669"/>
      <c r="N6" s="615"/>
      <c r="O6" s="669"/>
      <c r="P6" s="615" t="s">
        <v>6</v>
      </c>
      <c r="Q6" s="670" t="s">
        <v>2463</v>
      </c>
      <c r="R6" s="615" t="s">
        <v>9</v>
      </c>
      <c r="S6" s="615" t="s">
        <v>8</v>
      </c>
      <c r="T6" s="615" t="s">
        <v>16</v>
      </c>
      <c r="U6" s="615"/>
      <c r="V6" s="615" t="s">
        <v>17</v>
      </c>
      <c r="W6" s="615"/>
      <c r="X6" s="615" t="s">
        <v>12</v>
      </c>
      <c r="Y6" s="615" t="s">
        <v>7</v>
      </c>
      <c r="Z6" s="669"/>
      <c r="AA6" s="669"/>
    </row>
    <row r="7" spans="1:28" ht="38.25" customHeight="1">
      <c r="A7" s="615"/>
      <c r="B7" s="615"/>
      <c r="C7" s="615"/>
      <c r="D7" s="615"/>
      <c r="E7" s="430"/>
      <c r="F7" s="615"/>
      <c r="G7" s="616"/>
      <c r="H7" s="616"/>
      <c r="I7" s="772"/>
      <c r="J7" s="611"/>
      <c r="K7" s="615"/>
      <c r="L7" s="611"/>
      <c r="M7" s="611"/>
      <c r="N7" s="615"/>
      <c r="O7" s="611"/>
      <c r="P7" s="615"/>
      <c r="Q7" s="670"/>
      <c r="R7" s="615"/>
      <c r="S7" s="615"/>
      <c r="T7" s="353" t="s">
        <v>10</v>
      </c>
      <c r="U7" s="353" t="s">
        <v>11</v>
      </c>
      <c r="V7" s="353" t="s">
        <v>10</v>
      </c>
      <c r="W7" s="353" t="s">
        <v>11</v>
      </c>
      <c r="X7" s="615"/>
      <c r="Y7" s="615"/>
      <c r="Z7" s="611"/>
      <c r="AA7" s="611"/>
    </row>
    <row r="8" spans="1:28" ht="35.1" customHeight="1">
      <c r="A8" s="718">
        <v>1</v>
      </c>
      <c r="B8" s="761" t="s">
        <v>210</v>
      </c>
      <c r="C8" s="764" t="s">
        <v>211</v>
      </c>
      <c r="D8" s="755" t="s">
        <v>1328</v>
      </c>
      <c r="E8" s="1"/>
      <c r="F8" s="350">
        <v>1</v>
      </c>
      <c r="G8" s="441" t="s">
        <v>212</v>
      </c>
      <c r="H8" s="739" t="s">
        <v>1376</v>
      </c>
      <c r="I8" s="639" t="s">
        <v>1377</v>
      </c>
      <c r="J8" s="42"/>
      <c r="K8" s="1"/>
      <c r="L8" s="718">
        <v>418.32</v>
      </c>
      <c r="M8" s="1"/>
      <c r="N8" s="1"/>
      <c r="O8" s="645" t="s">
        <v>204</v>
      </c>
      <c r="P8" s="100">
        <v>1</v>
      </c>
      <c r="Q8" s="101"/>
      <c r="R8" s="101"/>
      <c r="S8" s="101"/>
      <c r="T8" s="101"/>
      <c r="U8" s="101"/>
      <c r="V8" s="101"/>
      <c r="W8" s="101"/>
      <c r="X8" s="101"/>
      <c r="Y8" s="101"/>
      <c r="Z8" s="123"/>
      <c r="AA8" s="201"/>
    </row>
    <row r="9" spans="1:28" ht="35.1" customHeight="1">
      <c r="A9" s="719"/>
      <c r="B9" s="762"/>
      <c r="C9" s="765"/>
      <c r="D9" s="757"/>
      <c r="E9" s="1"/>
      <c r="F9" s="350">
        <v>2</v>
      </c>
      <c r="G9" s="441" t="s">
        <v>213</v>
      </c>
      <c r="H9" s="740"/>
      <c r="I9" s="640"/>
      <c r="J9" s="42"/>
      <c r="K9" s="1"/>
      <c r="L9" s="719"/>
      <c r="M9" s="1"/>
      <c r="N9" s="1"/>
      <c r="O9" s="645"/>
      <c r="P9" s="100">
        <v>1</v>
      </c>
      <c r="Q9" s="101"/>
      <c r="R9" s="101"/>
      <c r="S9" s="101"/>
      <c r="T9" s="101"/>
      <c r="U9" s="101"/>
      <c r="V9" s="101"/>
      <c r="W9" s="101"/>
      <c r="X9" s="101"/>
      <c r="Y9" s="101"/>
      <c r="Z9" s="123"/>
      <c r="AA9" s="201"/>
    </row>
    <row r="10" spans="1:28" ht="35.1" customHeight="1">
      <c r="A10" s="719"/>
      <c r="B10" s="762"/>
      <c r="C10" s="765"/>
      <c r="D10" s="757"/>
      <c r="E10" s="1"/>
      <c r="F10" s="350">
        <v>3</v>
      </c>
      <c r="G10" s="441" t="s">
        <v>214</v>
      </c>
      <c r="H10" s="740"/>
      <c r="I10" s="640"/>
      <c r="J10" s="42"/>
      <c r="K10" s="1"/>
      <c r="L10" s="719"/>
      <c r="M10" s="1"/>
      <c r="N10" s="1"/>
      <c r="O10" s="645"/>
      <c r="P10" s="100">
        <v>1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23"/>
      <c r="AA10" s="201"/>
    </row>
    <row r="11" spans="1:28" ht="35.1" customHeight="1">
      <c r="A11" s="720"/>
      <c r="B11" s="763"/>
      <c r="C11" s="766"/>
      <c r="D11" s="756"/>
      <c r="E11" s="1"/>
      <c r="F11" s="350">
        <v>4</v>
      </c>
      <c r="G11" s="441" t="s">
        <v>215</v>
      </c>
      <c r="H11" s="741"/>
      <c r="I11" s="641"/>
      <c r="J11" s="42"/>
      <c r="K11" s="1"/>
      <c r="L11" s="720"/>
      <c r="M11" s="1"/>
      <c r="N11" s="1"/>
      <c r="O11" s="645"/>
      <c r="P11" s="100"/>
      <c r="Q11" s="102"/>
      <c r="R11" s="102">
        <v>1</v>
      </c>
      <c r="S11" s="101"/>
      <c r="T11" s="101"/>
      <c r="U11" s="101"/>
      <c r="V11" s="101"/>
      <c r="W11" s="101"/>
      <c r="X11" s="101"/>
      <c r="Y11" s="101"/>
      <c r="Z11" s="123"/>
      <c r="AA11" s="393"/>
    </row>
    <row r="12" spans="1:28" ht="35.1" customHeight="1">
      <c r="A12" s="239">
        <v>2</v>
      </c>
      <c r="B12" s="255" t="s">
        <v>216</v>
      </c>
      <c r="C12" s="372" t="s">
        <v>211</v>
      </c>
      <c r="D12" s="431" t="s">
        <v>1329</v>
      </c>
      <c r="E12" s="1"/>
      <c r="F12" s="350">
        <v>1</v>
      </c>
      <c r="G12" s="441" t="s">
        <v>217</v>
      </c>
      <c r="H12" s="443" t="s">
        <v>1378</v>
      </c>
      <c r="I12" s="1" t="s">
        <v>1379</v>
      </c>
      <c r="J12" s="42"/>
      <c r="K12" s="1"/>
      <c r="L12" s="348">
        <v>103.96</v>
      </c>
      <c r="M12" s="1"/>
      <c r="N12" s="1"/>
      <c r="O12" s="348" t="s">
        <v>204</v>
      </c>
      <c r="P12" s="100"/>
      <c r="Q12" s="102"/>
      <c r="R12" s="102"/>
      <c r="S12" s="102">
        <v>1</v>
      </c>
      <c r="T12" s="101"/>
      <c r="U12" s="101"/>
      <c r="V12" s="101"/>
      <c r="W12" s="101"/>
      <c r="X12" s="101"/>
      <c r="Y12" s="101"/>
      <c r="Z12" s="393">
        <v>11.45</v>
      </c>
      <c r="AA12" s="393"/>
    </row>
    <row r="13" spans="1:28" ht="35.1" customHeight="1">
      <c r="A13" s="240">
        <v>3</v>
      </c>
      <c r="B13" s="256" t="s">
        <v>218</v>
      </c>
      <c r="C13" s="376" t="s">
        <v>211</v>
      </c>
      <c r="D13" s="431" t="s">
        <v>1330</v>
      </c>
      <c r="E13" s="1"/>
      <c r="F13" s="350">
        <v>1</v>
      </c>
      <c r="G13" s="441" t="s">
        <v>219</v>
      </c>
      <c r="H13" s="443" t="s">
        <v>1380</v>
      </c>
      <c r="I13" s="1" t="s">
        <v>1381</v>
      </c>
      <c r="J13" s="42"/>
      <c r="K13" s="1"/>
      <c r="L13" s="374">
        <v>102.68</v>
      </c>
      <c r="M13" s="1"/>
      <c r="N13" s="1"/>
      <c r="O13" s="374" t="s">
        <v>204</v>
      </c>
      <c r="P13" s="100"/>
      <c r="Q13" s="102"/>
      <c r="R13" s="102"/>
      <c r="S13" s="102"/>
      <c r="T13" s="102"/>
      <c r="U13" s="102"/>
      <c r="V13" s="102"/>
      <c r="W13" s="102">
        <v>1</v>
      </c>
      <c r="X13" s="101"/>
      <c r="Y13" s="101"/>
      <c r="Z13" s="393">
        <v>60.77</v>
      </c>
      <c r="AA13" s="393"/>
    </row>
    <row r="14" spans="1:28" ht="35.1" customHeight="1">
      <c r="A14" s="645">
        <v>4</v>
      </c>
      <c r="B14" s="736" t="s">
        <v>220</v>
      </c>
      <c r="C14" s="737" t="s">
        <v>211</v>
      </c>
      <c r="D14" s="755" t="s">
        <v>1331</v>
      </c>
      <c r="E14" s="1"/>
      <c r="F14" s="56">
        <v>1</v>
      </c>
      <c r="G14" s="441" t="s">
        <v>221</v>
      </c>
      <c r="H14" s="767" t="s">
        <v>1854</v>
      </c>
      <c r="I14" s="1"/>
      <c r="J14" s="42"/>
      <c r="K14" s="1"/>
      <c r="L14" s="645">
        <v>206.22</v>
      </c>
      <c r="M14" s="1"/>
      <c r="N14" s="1"/>
      <c r="O14" s="645" t="s">
        <v>204</v>
      </c>
      <c r="P14" s="100">
        <v>1</v>
      </c>
      <c r="Q14" s="101"/>
      <c r="R14" s="101"/>
      <c r="S14" s="101"/>
      <c r="T14" s="101"/>
      <c r="U14" s="101"/>
      <c r="V14" s="101"/>
      <c r="W14" s="101"/>
      <c r="X14" s="101"/>
      <c r="Y14" s="101"/>
      <c r="Z14" s="731">
        <v>22.08</v>
      </c>
      <c r="AA14" s="393"/>
    </row>
    <row r="15" spans="1:28" ht="35.1" customHeight="1">
      <c r="A15" s="645"/>
      <c r="B15" s="736"/>
      <c r="C15" s="737"/>
      <c r="D15" s="756"/>
      <c r="E15" s="1"/>
      <c r="F15" s="56">
        <v>2</v>
      </c>
      <c r="G15" s="441" t="s">
        <v>222</v>
      </c>
      <c r="H15" s="768"/>
      <c r="I15" s="1"/>
      <c r="J15" s="42"/>
      <c r="K15" s="1"/>
      <c r="L15" s="645"/>
      <c r="M15" s="1"/>
      <c r="N15" s="1"/>
      <c r="O15" s="645"/>
      <c r="P15" s="100"/>
      <c r="Q15" s="102"/>
      <c r="R15" s="102"/>
      <c r="S15" s="102"/>
      <c r="T15" s="102"/>
      <c r="U15" s="102">
        <v>1</v>
      </c>
      <c r="V15" s="101"/>
      <c r="W15" s="101"/>
      <c r="X15" s="101"/>
      <c r="Y15" s="101"/>
      <c r="Z15" s="733"/>
      <c r="AA15" s="393"/>
    </row>
    <row r="16" spans="1:28" ht="35.1" customHeight="1">
      <c r="A16" s="645">
        <v>5</v>
      </c>
      <c r="B16" s="736" t="s">
        <v>223</v>
      </c>
      <c r="C16" s="737" t="s">
        <v>211</v>
      </c>
      <c r="D16" s="755" t="s">
        <v>1332</v>
      </c>
      <c r="E16" s="1"/>
      <c r="F16" s="350">
        <v>1</v>
      </c>
      <c r="G16" s="441" t="s">
        <v>224</v>
      </c>
      <c r="H16" s="739" t="s">
        <v>1884</v>
      </c>
      <c r="I16" s="1"/>
      <c r="J16" s="42"/>
      <c r="K16" s="1"/>
      <c r="L16" s="718">
        <v>208.04</v>
      </c>
      <c r="M16" s="1"/>
      <c r="N16" s="1"/>
      <c r="O16" s="645" t="s">
        <v>204</v>
      </c>
      <c r="P16" s="100"/>
      <c r="Q16" s="102"/>
      <c r="R16" s="102"/>
      <c r="S16" s="102"/>
      <c r="T16" s="102"/>
      <c r="U16" s="102">
        <v>1</v>
      </c>
      <c r="V16" s="101"/>
      <c r="W16" s="101"/>
      <c r="X16" s="101"/>
      <c r="Y16" s="101"/>
      <c r="Z16" s="731">
        <v>59.93</v>
      </c>
      <c r="AA16" s="201"/>
    </row>
    <row r="17" spans="1:27" ht="35.1" customHeight="1">
      <c r="A17" s="645"/>
      <c r="B17" s="736"/>
      <c r="C17" s="737"/>
      <c r="D17" s="756"/>
      <c r="E17" s="1"/>
      <c r="F17" s="350">
        <v>2</v>
      </c>
      <c r="G17" s="441" t="s">
        <v>225</v>
      </c>
      <c r="H17" s="741"/>
      <c r="I17" s="1"/>
      <c r="J17" s="42"/>
      <c r="K17" s="1"/>
      <c r="L17" s="720"/>
      <c r="M17" s="1"/>
      <c r="N17" s="1"/>
      <c r="O17" s="645"/>
      <c r="P17" s="100"/>
      <c r="Q17" s="102"/>
      <c r="R17" s="102"/>
      <c r="S17" s="102"/>
      <c r="T17" s="102">
        <v>1</v>
      </c>
      <c r="U17" s="101"/>
      <c r="V17" s="101"/>
      <c r="W17" s="101"/>
      <c r="X17" s="101"/>
      <c r="Y17" s="101"/>
      <c r="Z17" s="733"/>
      <c r="AA17" s="201"/>
    </row>
    <row r="18" spans="1:27" ht="35.1" customHeight="1">
      <c r="A18" s="645">
        <v>6</v>
      </c>
      <c r="B18" s="736" t="s">
        <v>226</v>
      </c>
      <c r="C18" s="737" t="s">
        <v>211</v>
      </c>
      <c r="D18" s="755" t="s">
        <v>1333</v>
      </c>
      <c r="E18" s="1"/>
      <c r="F18" s="350">
        <v>1</v>
      </c>
      <c r="G18" s="441" t="s">
        <v>227</v>
      </c>
      <c r="H18" s="739" t="s">
        <v>1382</v>
      </c>
      <c r="I18" s="1" t="s">
        <v>1381</v>
      </c>
      <c r="J18" s="42"/>
      <c r="K18" s="1"/>
      <c r="L18" s="718">
        <v>408.89</v>
      </c>
      <c r="M18" s="1"/>
      <c r="N18" s="1"/>
      <c r="O18" s="718" t="s">
        <v>204</v>
      </c>
      <c r="P18" s="100"/>
      <c r="Q18" s="102"/>
      <c r="R18" s="102"/>
      <c r="S18" s="102"/>
      <c r="T18" s="102">
        <v>1</v>
      </c>
      <c r="V18" s="101"/>
      <c r="W18" s="101"/>
      <c r="X18" s="101"/>
      <c r="Y18" s="101"/>
      <c r="Z18" s="731">
        <v>142.82</v>
      </c>
      <c r="AA18" s="210"/>
    </row>
    <row r="19" spans="1:27" ht="35.1" customHeight="1">
      <c r="A19" s="645"/>
      <c r="B19" s="736"/>
      <c r="C19" s="737"/>
      <c r="D19" s="757"/>
      <c r="E19" s="1"/>
      <c r="F19" s="350">
        <v>2</v>
      </c>
      <c r="G19" s="441" t="s">
        <v>228</v>
      </c>
      <c r="H19" s="740"/>
      <c r="I19" s="1"/>
      <c r="J19" s="42"/>
      <c r="K19" s="1"/>
      <c r="L19" s="719"/>
      <c r="M19" s="1"/>
      <c r="N19" s="1"/>
      <c r="O19" s="719"/>
      <c r="P19" s="100"/>
      <c r="Q19" s="102"/>
      <c r="R19" s="102"/>
      <c r="S19" s="102"/>
      <c r="T19" s="102"/>
      <c r="U19" s="102"/>
      <c r="V19" s="102"/>
      <c r="W19" s="102">
        <v>1</v>
      </c>
      <c r="X19" s="101"/>
      <c r="Y19" s="101"/>
      <c r="Z19" s="732"/>
      <c r="AA19" s="212"/>
    </row>
    <row r="20" spans="1:27" ht="35.1" customHeight="1">
      <c r="A20" s="645"/>
      <c r="B20" s="736"/>
      <c r="C20" s="737"/>
      <c r="D20" s="757"/>
      <c r="E20" s="1"/>
      <c r="F20" s="350">
        <v>3</v>
      </c>
      <c r="G20" s="441" t="s">
        <v>229</v>
      </c>
      <c r="H20" s="740"/>
      <c r="I20" s="1"/>
      <c r="J20" s="42"/>
      <c r="K20" s="1"/>
      <c r="L20" s="719"/>
      <c r="M20" s="1"/>
      <c r="N20" s="1"/>
      <c r="O20" s="719"/>
      <c r="P20" s="100"/>
      <c r="Q20" s="102"/>
      <c r="R20" s="102"/>
      <c r="S20" s="102"/>
      <c r="T20" s="102"/>
      <c r="U20" s="102"/>
      <c r="V20" s="102"/>
      <c r="W20" s="102">
        <v>1</v>
      </c>
      <c r="X20" s="101"/>
      <c r="Y20" s="101"/>
      <c r="Z20" s="732"/>
      <c r="AA20" s="212"/>
    </row>
    <row r="21" spans="1:27" ht="35.1" customHeight="1">
      <c r="A21" s="645"/>
      <c r="B21" s="736"/>
      <c r="C21" s="737"/>
      <c r="D21" s="756"/>
      <c r="E21" s="1"/>
      <c r="F21" s="350">
        <v>4</v>
      </c>
      <c r="G21" s="441" t="s">
        <v>230</v>
      </c>
      <c r="H21" s="741"/>
      <c r="I21" s="1"/>
      <c r="J21" s="42"/>
      <c r="K21" s="1"/>
      <c r="L21" s="720"/>
      <c r="M21" s="1"/>
      <c r="N21" s="1"/>
      <c r="O21" s="720"/>
      <c r="P21" s="100"/>
      <c r="Q21" s="102"/>
      <c r="R21" s="102"/>
      <c r="S21" s="102"/>
      <c r="T21" s="102"/>
      <c r="U21" s="102">
        <v>1</v>
      </c>
      <c r="V21" s="101"/>
      <c r="W21" s="101"/>
      <c r="X21" s="101"/>
      <c r="Y21" s="101"/>
      <c r="Z21" s="733"/>
      <c r="AA21" s="212"/>
    </row>
    <row r="22" spans="1:27" ht="35.1" customHeight="1">
      <c r="A22" s="239">
        <v>7</v>
      </c>
      <c r="B22" s="255" t="s">
        <v>231</v>
      </c>
      <c r="C22" s="372" t="s">
        <v>211</v>
      </c>
      <c r="D22" s="431" t="s">
        <v>1334</v>
      </c>
      <c r="E22" s="1"/>
      <c r="F22" s="350">
        <v>1</v>
      </c>
      <c r="G22" s="441" t="s">
        <v>232</v>
      </c>
      <c r="H22" s="443" t="s">
        <v>1383</v>
      </c>
      <c r="I22" s="1" t="s">
        <v>1381</v>
      </c>
      <c r="J22" s="42"/>
      <c r="K22" s="1"/>
      <c r="L22" s="348">
        <v>103.37</v>
      </c>
      <c r="M22" s="1"/>
      <c r="N22" s="1"/>
      <c r="O22" s="348" t="s">
        <v>204</v>
      </c>
      <c r="P22" s="100"/>
      <c r="Q22" s="102"/>
      <c r="R22" s="102">
        <v>1</v>
      </c>
      <c r="S22" s="101"/>
      <c r="T22" s="101"/>
      <c r="U22" s="101"/>
      <c r="V22" s="101"/>
      <c r="W22" s="101"/>
      <c r="X22" s="101"/>
      <c r="Y22" s="101"/>
      <c r="Z22" s="123"/>
      <c r="AA22" s="201"/>
    </row>
    <row r="23" spans="1:27" ht="35.1" customHeight="1">
      <c r="A23" s="645">
        <v>8</v>
      </c>
      <c r="B23" s="736" t="s">
        <v>233</v>
      </c>
      <c r="C23" s="737" t="s">
        <v>211</v>
      </c>
      <c r="D23" s="755" t="s">
        <v>1335</v>
      </c>
      <c r="E23" s="1"/>
      <c r="F23" s="350">
        <v>1</v>
      </c>
      <c r="G23" s="441" t="s">
        <v>234</v>
      </c>
      <c r="H23" s="745" t="s">
        <v>1370</v>
      </c>
      <c r="I23" s="1"/>
      <c r="J23" s="42"/>
      <c r="K23" s="1"/>
      <c r="L23" s="645">
        <v>206.84</v>
      </c>
      <c r="M23" s="1"/>
      <c r="N23" s="1"/>
      <c r="O23" s="645" t="s">
        <v>204</v>
      </c>
      <c r="P23" s="100"/>
      <c r="Q23" s="102"/>
      <c r="R23" s="102">
        <v>1</v>
      </c>
      <c r="S23" s="101"/>
      <c r="T23" s="101"/>
      <c r="U23" s="101"/>
      <c r="V23" s="101"/>
      <c r="W23" s="101"/>
      <c r="X23" s="101"/>
      <c r="Y23" s="101"/>
      <c r="Z23" s="731">
        <v>6.74</v>
      </c>
      <c r="AA23" s="201"/>
    </row>
    <row r="24" spans="1:27" ht="35.1" customHeight="1">
      <c r="A24" s="645"/>
      <c r="B24" s="736"/>
      <c r="C24" s="737"/>
      <c r="D24" s="756"/>
      <c r="E24" s="1"/>
      <c r="F24" s="350">
        <v>2</v>
      </c>
      <c r="G24" s="441" t="s">
        <v>235</v>
      </c>
      <c r="H24" s="746"/>
      <c r="I24" s="1"/>
      <c r="J24" s="42"/>
      <c r="K24" s="1"/>
      <c r="L24" s="645"/>
      <c r="M24" s="1"/>
      <c r="N24" s="1"/>
      <c r="O24" s="645"/>
      <c r="P24" s="100"/>
      <c r="Q24" s="102"/>
      <c r="R24" s="102">
        <v>1</v>
      </c>
      <c r="S24" s="101"/>
      <c r="T24" s="101"/>
      <c r="U24" s="101"/>
      <c r="V24" s="101"/>
      <c r="W24" s="101"/>
      <c r="X24" s="101"/>
      <c r="Y24" s="101"/>
      <c r="Z24" s="733"/>
      <c r="AA24" s="201"/>
    </row>
    <row r="25" spans="1:27" ht="35.1" customHeight="1">
      <c r="A25" s="645">
        <v>9</v>
      </c>
      <c r="B25" s="736" t="s">
        <v>236</v>
      </c>
      <c r="C25" s="737" t="s">
        <v>211</v>
      </c>
      <c r="D25" s="755" t="s">
        <v>1336</v>
      </c>
      <c r="E25" s="1"/>
      <c r="F25" s="350">
        <v>1</v>
      </c>
      <c r="G25" s="441" t="s">
        <v>237</v>
      </c>
      <c r="H25" s="739" t="s">
        <v>1384</v>
      </c>
      <c r="I25" s="1" t="s">
        <v>1310</v>
      </c>
      <c r="J25" s="42"/>
      <c r="K25" s="1"/>
      <c r="L25" s="645">
        <v>205.11</v>
      </c>
      <c r="M25" s="1"/>
      <c r="N25" s="1"/>
      <c r="O25" s="645" t="s">
        <v>204</v>
      </c>
      <c r="P25" s="100"/>
      <c r="Q25" s="102"/>
      <c r="R25" s="102"/>
      <c r="S25" s="102"/>
      <c r="T25" s="102"/>
      <c r="U25" s="102"/>
      <c r="V25" s="102"/>
      <c r="W25" s="102">
        <v>1</v>
      </c>
      <c r="X25" s="101"/>
      <c r="Y25" s="101"/>
      <c r="Z25" s="731">
        <v>86.64</v>
      </c>
      <c r="AA25" s="212"/>
    </row>
    <row r="26" spans="1:27" ht="35.1" customHeight="1">
      <c r="A26" s="645"/>
      <c r="B26" s="736"/>
      <c r="C26" s="737"/>
      <c r="D26" s="756"/>
      <c r="E26" s="1"/>
      <c r="F26" s="350">
        <v>2</v>
      </c>
      <c r="G26" s="441" t="s">
        <v>238</v>
      </c>
      <c r="H26" s="741"/>
      <c r="I26" s="1"/>
      <c r="J26" s="42"/>
      <c r="K26" s="1"/>
      <c r="L26" s="645"/>
      <c r="M26" s="1"/>
      <c r="N26" s="1"/>
      <c r="O26" s="645"/>
      <c r="P26" s="100"/>
      <c r="Q26" s="102"/>
      <c r="R26" s="102"/>
      <c r="S26" s="102"/>
      <c r="T26" s="102"/>
      <c r="U26" s="102"/>
      <c r="V26" s="102"/>
      <c r="W26" s="102">
        <v>1</v>
      </c>
      <c r="X26" s="101"/>
      <c r="Y26" s="101"/>
      <c r="Z26" s="733"/>
      <c r="AA26" s="201"/>
    </row>
    <row r="27" spans="1:27" ht="35.1" customHeight="1">
      <c r="A27" s="239">
        <v>10</v>
      </c>
      <c r="B27" s="255" t="s">
        <v>239</v>
      </c>
      <c r="C27" s="372" t="s">
        <v>211</v>
      </c>
      <c r="D27" s="432" t="s">
        <v>1337</v>
      </c>
      <c r="E27" s="1"/>
      <c r="F27" s="350">
        <v>1</v>
      </c>
      <c r="G27" s="441" t="s">
        <v>240</v>
      </c>
      <c r="H27" s="444" t="s">
        <v>1855</v>
      </c>
      <c r="I27" s="1"/>
      <c r="J27" s="42"/>
      <c r="K27" s="1"/>
      <c r="L27" s="348">
        <v>102.85</v>
      </c>
      <c r="M27" s="1"/>
      <c r="N27" s="1"/>
      <c r="O27" s="348" t="s">
        <v>204</v>
      </c>
      <c r="P27" s="100"/>
      <c r="Q27" s="102"/>
      <c r="R27" s="102"/>
      <c r="S27" s="102">
        <v>1</v>
      </c>
      <c r="T27" s="101"/>
      <c r="U27" s="101"/>
      <c r="V27" s="101"/>
      <c r="W27" s="101"/>
      <c r="X27" s="101"/>
      <c r="Y27" s="101"/>
      <c r="Z27" s="607">
        <v>16.52</v>
      </c>
      <c r="AA27" s="212"/>
    </row>
    <row r="28" spans="1:27" ht="35.1" customHeight="1">
      <c r="A28" s="645">
        <v>11</v>
      </c>
      <c r="B28" s="736" t="s">
        <v>241</v>
      </c>
      <c r="C28" s="737" t="s">
        <v>211</v>
      </c>
      <c r="D28" s="758" t="s">
        <v>1338</v>
      </c>
      <c r="E28" s="1"/>
      <c r="F28" s="350">
        <v>1</v>
      </c>
      <c r="G28" s="441" t="s">
        <v>242</v>
      </c>
      <c r="H28" s="739" t="s">
        <v>1400</v>
      </c>
      <c r="I28" s="639" t="s">
        <v>1381</v>
      </c>
      <c r="J28" s="42"/>
      <c r="K28" s="1"/>
      <c r="L28" s="645">
        <v>307.27999999999997</v>
      </c>
      <c r="M28" s="1"/>
      <c r="N28" s="1"/>
      <c r="O28" s="645" t="s">
        <v>204</v>
      </c>
      <c r="P28" s="100"/>
      <c r="Q28" s="102"/>
      <c r="R28" s="102"/>
      <c r="S28" s="102"/>
      <c r="T28" s="102"/>
      <c r="U28" s="102"/>
      <c r="V28" s="102"/>
      <c r="W28" s="102">
        <v>1</v>
      </c>
      <c r="X28" s="101"/>
      <c r="Y28" s="101"/>
      <c r="Z28" s="731">
        <v>72.19</v>
      </c>
      <c r="AA28" s="212"/>
    </row>
    <row r="29" spans="1:27" ht="35.1" customHeight="1">
      <c r="A29" s="645"/>
      <c r="B29" s="736"/>
      <c r="C29" s="737"/>
      <c r="D29" s="759"/>
      <c r="E29" s="1"/>
      <c r="F29" s="350">
        <v>2</v>
      </c>
      <c r="G29" s="441" t="s">
        <v>243</v>
      </c>
      <c r="H29" s="740"/>
      <c r="I29" s="640"/>
      <c r="J29" s="42"/>
      <c r="K29" s="1"/>
      <c r="L29" s="645"/>
      <c r="M29" s="1"/>
      <c r="N29" s="1"/>
      <c r="O29" s="645"/>
      <c r="P29" s="100">
        <v>1</v>
      </c>
      <c r="Q29" s="109"/>
      <c r="R29" s="109"/>
      <c r="S29" s="101"/>
      <c r="T29" s="101"/>
      <c r="U29" s="101"/>
      <c r="V29" s="101"/>
      <c r="W29" s="101"/>
      <c r="X29" s="101"/>
      <c r="Y29" s="101"/>
      <c r="Z29" s="732"/>
      <c r="AA29" s="201"/>
    </row>
    <row r="30" spans="1:27" ht="35.1" customHeight="1">
      <c r="A30" s="645"/>
      <c r="B30" s="736"/>
      <c r="C30" s="737"/>
      <c r="D30" s="760"/>
      <c r="E30" s="1"/>
      <c r="F30" s="350">
        <v>3</v>
      </c>
      <c r="G30" s="441" t="s">
        <v>244</v>
      </c>
      <c r="H30" s="741"/>
      <c r="I30" s="641"/>
      <c r="J30" s="42"/>
      <c r="K30" s="1"/>
      <c r="L30" s="645"/>
      <c r="M30" s="1"/>
      <c r="N30" s="1"/>
      <c r="O30" s="645"/>
      <c r="P30" s="100"/>
      <c r="Q30" s="102"/>
      <c r="R30" s="102"/>
      <c r="S30" s="102"/>
      <c r="T30" s="102"/>
      <c r="U30" s="102">
        <v>1</v>
      </c>
      <c r="V30" s="101"/>
      <c r="W30" s="101"/>
      <c r="X30" s="101"/>
      <c r="Y30" s="101"/>
      <c r="Z30" s="733"/>
      <c r="AA30" s="201"/>
    </row>
    <row r="31" spans="1:27" ht="35.1" customHeight="1">
      <c r="A31" s="340">
        <v>12</v>
      </c>
      <c r="B31" s="342" t="s">
        <v>2345</v>
      </c>
      <c r="C31" s="737" t="s">
        <v>211</v>
      </c>
      <c r="D31" s="755" t="s">
        <v>1339</v>
      </c>
      <c r="E31" s="1"/>
      <c r="F31" s="350">
        <v>1</v>
      </c>
      <c r="G31" s="441" t="s">
        <v>245</v>
      </c>
      <c r="H31" s="449" t="s">
        <v>1748</v>
      </c>
      <c r="I31" s="1"/>
      <c r="J31" s="42"/>
      <c r="K31" s="1"/>
      <c r="L31" s="645">
        <v>209.37</v>
      </c>
      <c r="M31" s="1"/>
      <c r="N31" s="1"/>
      <c r="O31" s="645" t="s">
        <v>204</v>
      </c>
      <c r="P31" s="100"/>
      <c r="Q31" s="101"/>
      <c r="R31" s="101"/>
      <c r="S31" s="101"/>
      <c r="T31" s="101"/>
      <c r="U31" s="101"/>
      <c r="V31" s="101"/>
      <c r="W31" s="101"/>
      <c r="X31" s="101"/>
      <c r="Y31" s="101"/>
      <c r="Z31" s="123"/>
      <c r="AA31" s="201"/>
    </row>
    <row r="32" spans="1:27" ht="35.1" customHeight="1">
      <c r="A32" s="340">
        <v>13</v>
      </c>
      <c r="B32" s="342" t="s">
        <v>2346</v>
      </c>
      <c r="C32" s="737"/>
      <c r="D32" s="756"/>
      <c r="E32" s="1"/>
      <c r="F32" s="350">
        <v>1</v>
      </c>
      <c r="G32" s="441" t="s">
        <v>246</v>
      </c>
      <c r="H32" s="445" t="s">
        <v>2347</v>
      </c>
      <c r="I32" s="1"/>
      <c r="J32" s="42"/>
      <c r="K32" s="1"/>
      <c r="L32" s="645"/>
      <c r="M32" s="1"/>
      <c r="N32" s="1"/>
      <c r="O32" s="645"/>
      <c r="P32" s="100">
        <v>1</v>
      </c>
      <c r="Q32" s="101"/>
      <c r="R32" s="101"/>
      <c r="S32" s="101"/>
      <c r="T32" s="101"/>
      <c r="U32" s="101"/>
      <c r="V32" s="101"/>
      <c r="W32" s="101"/>
      <c r="X32" s="101"/>
      <c r="Y32" s="101"/>
      <c r="Z32" s="123"/>
      <c r="AA32" s="201"/>
    </row>
    <row r="33" spans="1:27" ht="35.1" customHeight="1">
      <c r="A33" s="239">
        <v>14</v>
      </c>
      <c r="B33" s="255" t="s">
        <v>247</v>
      </c>
      <c r="C33" s="372" t="s">
        <v>211</v>
      </c>
      <c r="D33" s="431" t="s">
        <v>1340</v>
      </c>
      <c r="E33" s="1"/>
      <c r="F33" s="350">
        <v>1</v>
      </c>
      <c r="G33" s="441" t="s">
        <v>248</v>
      </c>
      <c r="H33" s="444" t="s">
        <v>1856</v>
      </c>
      <c r="I33" s="1"/>
      <c r="J33" s="42"/>
      <c r="K33" s="1"/>
      <c r="L33" s="348">
        <v>103.36</v>
      </c>
      <c r="M33" s="1"/>
      <c r="N33" s="1"/>
      <c r="O33" s="348" t="s">
        <v>204</v>
      </c>
      <c r="P33" s="100"/>
      <c r="Q33" s="102"/>
      <c r="R33" s="102"/>
      <c r="S33" s="102"/>
      <c r="T33" s="102">
        <v>1</v>
      </c>
      <c r="U33" s="101"/>
      <c r="V33" s="101"/>
      <c r="W33" s="101"/>
      <c r="X33" s="101"/>
      <c r="Y33" s="101"/>
      <c r="Z33" s="607">
        <v>17.7</v>
      </c>
      <c r="AA33" s="201"/>
    </row>
    <row r="34" spans="1:27" ht="35.1" customHeight="1">
      <c r="A34" s="645">
        <v>15</v>
      </c>
      <c r="B34" s="736" t="s">
        <v>249</v>
      </c>
      <c r="C34" s="737" t="s">
        <v>211</v>
      </c>
      <c r="D34" s="755" t="s">
        <v>1341</v>
      </c>
      <c r="E34" s="1"/>
      <c r="F34" s="350">
        <v>1</v>
      </c>
      <c r="G34" s="441" t="s">
        <v>250</v>
      </c>
      <c r="H34" s="739" t="s">
        <v>1384</v>
      </c>
      <c r="I34" s="639" t="s">
        <v>1310</v>
      </c>
      <c r="J34" s="42"/>
      <c r="K34" s="1"/>
      <c r="L34" s="645">
        <v>307.3</v>
      </c>
      <c r="M34" s="1"/>
      <c r="N34" s="1"/>
      <c r="O34" s="645" t="s">
        <v>204</v>
      </c>
      <c r="P34" s="100"/>
      <c r="Q34" s="102"/>
      <c r="R34" s="102"/>
      <c r="S34" s="102"/>
      <c r="T34" s="102"/>
      <c r="U34" s="102">
        <v>1</v>
      </c>
      <c r="V34" s="101"/>
      <c r="W34" s="101"/>
      <c r="X34" s="101"/>
      <c r="Y34" s="101"/>
      <c r="Z34" s="731">
        <v>72.55</v>
      </c>
      <c r="AA34" s="212"/>
    </row>
    <row r="35" spans="1:27" ht="35.1" customHeight="1">
      <c r="A35" s="645"/>
      <c r="B35" s="736"/>
      <c r="C35" s="737"/>
      <c r="D35" s="757"/>
      <c r="E35" s="1"/>
      <c r="F35" s="350">
        <v>2</v>
      </c>
      <c r="G35" s="441" t="s">
        <v>251</v>
      </c>
      <c r="H35" s="740"/>
      <c r="I35" s="640"/>
      <c r="J35" s="42"/>
      <c r="K35" s="1"/>
      <c r="L35" s="645"/>
      <c r="M35" s="1"/>
      <c r="N35" s="1"/>
      <c r="O35" s="645"/>
      <c r="P35" s="100"/>
      <c r="Q35" s="102"/>
      <c r="R35" s="102"/>
      <c r="S35" s="102"/>
      <c r="T35" s="102"/>
      <c r="U35" s="102">
        <v>1</v>
      </c>
      <c r="V35" s="101"/>
      <c r="W35" s="101"/>
      <c r="X35" s="101"/>
      <c r="Y35" s="101"/>
      <c r="Z35" s="732"/>
      <c r="AA35" s="212"/>
    </row>
    <row r="36" spans="1:27" ht="35.1" customHeight="1">
      <c r="A36" s="645"/>
      <c r="B36" s="736"/>
      <c r="C36" s="737"/>
      <c r="D36" s="756"/>
      <c r="E36" s="1"/>
      <c r="F36" s="350">
        <v>3</v>
      </c>
      <c r="G36" s="441" t="s">
        <v>252</v>
      </c>
      <c r="H36" s="741"/>
      <c r="I36" s="641"/>
      <c r="J36" s="42"/>
      <c r="K36" s="1"/>
      <c r="L36" s="645"/>
      <c r="M36" s="1"/>
      <c r="N36" s="1"/>
      <c r="O36" s="645"/>
      <c r="P36" s="100"/>
      <c r="Q36" s="102"/>
      <c r="R36" s="102"/>
      <c r="S36" s="102"/>
      <c r="T36" s="102">
        <v>1</v>
      </c>
      <c r="U36" s="101"/>
      <c r="V36" s="101"/>
      <c r="W36" s="101"/>
      <c r="X36" s="101"/>
      <c r="Y36" s="101"/>
      <c r="Z36" s="733"/>
      <c r="AA36" s="201"/>
    </row>
    <row r="37" spans="1:27" ht="35.1" customHeight="1">
      <c r="A37" s="645">
        <v>16</v>
      </c>
      <c r="B37" s="736" t="s">
        <v>253</v>
      </c>
      <c r="C37" s="737" t="s">
        <v>211</v>
      </c>
      <c r="D37" s="755" t="s">
        <v>1342</v>
      </c>
      <c r="E37" s="1"/>
      <c r="F37" s="350">
        <v>1</v>
      </c>
      <c r="G37" s="441" t="s">
        <v>254</v>
      </c>
      <c r="H37" s="745" t="s">
        <v>1385</v>
      </c>
      <c r="I37" s="639" t="s">
        <v>1381</v>
      </c>
      <c r="J37" s="42"/>
      <c r="K37" s="1"/>
      <c r="L37" s="645">
        <v>204.74</v>
      </c>
      <c r="M37" s="1"/>
      <c r="N37" s="1"/>
      <c r="O37" s="645" t="s">
        <v>204</v>
      </c>
      <c r="P37" s="100"/>
      <c r="Q37" s="102"/>
      <c r="R37" s="102"/>
      <c r="S37" s="102">
        <v>1</v>
      </c>
      <c r="T37" s="101"/>
      <c r="U37" s="101"/>
      <c r="V37" s="101"/>
      <c r="W37" s="101"/>
      <c r="X37" s="101"/>
      <c r="Y37" s="101"/>
      <c r="Z37" s="731">
        <v>39.700000000000003</v>
      </c>
      <c r="AA37" s="201"/>
    </row>
    <row r="38" spans="1:27" ht="35.1" customHeight="1">
      <c r="A38" s="645"/>
      <c r="B38" s="736"/>
      <c r="C38" s="737"/>
      <c r="D38" s="756"/>
      <c r="E38" s="1"/>
      <c r="F38" s="350">
        <v>2</v>
      </c>
      <c r="G38" s="441" t="s">
        <v>255</v>
      </c>
      <c r="H38" s="746"/>
      <c r="I38" s="641"/>
      <c r="J38" s="42"/>
      <c r="K38" s="1"/>
      <c r="L38" s="645"/>
      <c r="M38" s="1"/>
      <c r="N38" s="1"/>
      <c r="O38" s="645"/>
      <c r="P38" s="100"/>
      <c r="Q38" s="102"/>
      <c r="R38" s="102"/>
      <c r="S38" s="102"/>
      <c r="T38" s="102"/>
      <c r="U38" s="102">
        <v>1</v>
      </c>
      <c r="V38" s="101"/>
      <c r="W38" s="101"/>
      <c r="X38" s="101"/>
      <c r="Y38" s="101"/>
      <c r="Z38" s="733"/>
      <c r="AA38" s="212"/>
    </row>
    <row r="39" spans="1:27" ht="35.1" customHeight="1">
      <c r="A39" s="239">
        <v>17</v>
      </c>
      <c r="B39" s="255" t="s">
        <v>256</v>
      </c>
      <c r="C39" s="372" t="s">
        <v>211</v>
      </c>
      <c r="D39" s="431" t="s">
        <v>1343</v>
      </c>
      <c r="E39" s="1"/>
      <c r="F39" s="350">
        <v>1</v>
      </c>
      <c r="G39" s="441" t="s">
        <v>257</v>
      </c>
      <c r="H39" s="446" t="s">
        <v>2348</v>
      </c>
      <c r="I39" s="1"/>
      <c r="J39" s="42"/>
      <c r="K39" s="1"/>
      <c r="L39" s="348">
        <v>102.78</v>
      </c>
      <c r="M39" s="1"/>
      <c r="N39" s="1"/>
      <c r="O39" s="348" t="s">
        <v>204</v>
      </c>
      <c r="P39" s="100">
        <v>1</v>
      </c>
      <c r="Q39" s="101"/>
      <c r="R39" s="101"/>
      <c r="S39" s="101"/>
      <c r="T39" s="101"/>
      <c r="U39" s="101"/>
      <c r="V39" s="101"/>
      <c r="W39" s="101"/>
      <c r="X39" s="101"/>
      <c r="Y39" s="101"/>
      <c r="Z39" s="123"/>
      <c r="AA39" s="201"/>
    </row>
    <row r="40" spans="1:27" ht="35.1" customHeight="1">
      <c r="A40" s="645">
        <v>18</v>
      </c>
      <c r="B40" s="736" t="s">
        <v>258</v>
      </c>
      <c r="C40" s="737" t="s">
        <v>211</v>
      </c>
      <c r="D40" s="755" t="s">
        <v>1344</v>
      </c>
      <c r="E40" s="1"/>
      <c r="F40" s="350">
        <v>1</v>
      </c>
      <c r="G40" s="441" t="s">
        <v>259</v>
      </c>
      <c r="H40" s="739" t="s">
        <v>1386</v>
      </c>
      <c r="I40" s="747" t="s">
        <v>1381</v>
      </c>
      <c r="J40" s="42"/>
      <c r="K40" s="1"/>
      <c r="L40" s="645">
        <v>206.78</v>
      </c>
      <c r="M40" s="1"/>
      <c r="N40" s="1"/>
      <c r="O40" s="645" t="s">
        <v>204</v>
      </c>
      <c r="P40" s="100"/>
      <c r="Q40" s="102"/>
      <c r="R40" s="102"/>
      <c r="S40" s="102"/>
      <c r="T40" s="102"/>
      <c r="U40" s="102">
        <v>1</v>
      </c>
      <c r="V40" s="101"/>
      <c r="W40" s="101"/>
      <c r="X40" s="101"/>
      <c r="Y40" s="101"/>
      <c r="Z40" s="731">
        <v>70.86</v>
      </c>
      <c r="AA40" s="212"/>
    </row>
    <row r="41" spans="1:27" ht="35.1" customHeight="1">
      <c r="A41" s="645"/>
      <c r="B41" s="736"/>
      <c r="C41" s="737"/>
      <c r="D41" s="756"/>
      <c r="E41" s="1"/>
      <c r="F41" s="350">
        <v>2</v>
      </c>
      <c r="G41" s="441" t="s">
        <v>260</v>
      </c>
      <c r="H41" s="741"/>
      <c r="I41" s="748"/>
      <c r="J41" s="42"/>
      <c r="K41" s="1"/>
      <c r="L41" s="645"/>
      <c r="M41" s="1"/>
      <c r="N41" s="1"/>
      <c r="O41" s="645"/>
      <c r="P41" s="100"/>
      <c r="Q41" s="102"/>
      <c r="R41" s="102"/>
      <c r="S41" s="102"/>
      <c r="T41" s="102"/>
      <c r="U41" s="102">
        <v>1</v>
      </c>
      <c r="V41" s="101"/>
      <c r="W41" s="101"/>
      <c r="X41" s="101"/>
      <c r="Y41" s="101"/>
      <c r="Z41" s="733"/>
      <c r="AA41" s="201"/>
    </row>
    <row r="42" spans="1:27" ht="35.1" customHeight="1">
      <c r="A42" s="340">
        <v>19</v>
      </c>
      <c r="B42" s="343" t="s">
        <v>2350</v>
      </c>
      <c r="C42" s="737" t="s">
        <v>211</v>
      </c>
      <c r="D42" s="755" t="s">
        <v>1345</v>
      </c>
      <c r="E42" s="1"/>
      <c r="F42" s="350">
        <v>1</v>
      </c>
      <c r="G42" s="441" t="s">
        <v>261</v>
      </c>
      <c r="H42" s="446" t="s">
        <v>2349</v>
      </c>
      <c r="I42" s="747"/>
      <c r="J42" s="42"/>
      <c r="K42" s="1"/>
      <c r="L42" s="645">
        <v>409.65</v>
      </c>
      <c r="M42" s="1"/>
      <c r="N42" s="1"/>
      <c r="O42" s="645" t="s">
        <v>204</v>
      </c>
      <c r="P42" s="100">
        <v>1</v>
      </c>
      <c r="Q42" s="101"/>
      <c r="R42" s="101"/>
      <c r="S42" s="101"/>
      <c r="T42" s="101"/>
      <c r="U42" s="101"/>
      <c r="V42" s="101"/>
      <c r="W42" s="101"/>
      <c r="X42" s="101"/>
      <c r="Y42" s="101"/>
      <c r="Z42" s="123"/>
      <c r="AA42" s="201"/>
    </row>
    <row r="43" spans="1:27" ht="35.1" customHeight="1">
      <c r="A43" s="340">
        <v>20</v>
      </c>
      <c r="B43" s="343" t="s">
        <v>2351</v>
      </c>
      <c r="C43" s="737"/>
      <c r="D43" s="757"/>
      <c r="E43" s="1"/>
      <c r="F43" s="350">
        <v>1</v>
      </c>
      <c r="G43" s="441" t="s">
        <v>262</v>
      </c>
      <c r="H43" s="428" t="s">
        <v>1747</v>
      </c>
      <c r="I43" s="754"/>
      <c r="J43" s="42"/>
      <c r="K43" s="1"/>
      <c r="L43" s="645"/>
      <c r="M43" s="1"/>
      <c r="N43" s="1"/>
      <c r="O43" s="645"/>
      <c r="P43" s="100"/>
      <c r="Q43" s="101"/>
      <c r="R43" s="101"/>
      <c r="S43" s="101"/>
      <c r="T43" s="101"/>
      <c r="U43" s="101"/>
      <c r="V43" s="101"/>
      <c r="W43" s="101"/>
      <c r="X43" s="101"/>
      <c r="Y43" s="101"/>
      <c r="Z43" s="123"/>
      <c r="AA43" s="201"/>
    </row>
    <row r="44" spans="1:27" ht="35.1" customHeight="1">
      <c r="A44" s="340">
        <v>21</v>
      </c>
      <c r="B44" s="343" t="s">
        <v>2352</v>
      </c>
      <c r="C44" s="737"/>
      <c r="D44" s="757"/>
      <c r="E44" s="1"/>
      <c r="F44" s="350">
        <v>1</v>
      </c>
      <c r="G44" s="441" t="s">
        <v>263</v>
      </c>
      <c r="H44" s="428" t="s">
        <v>1747</v>
      </c>
      <c r="I44" s="754"/>
      <c r="J44" s="42"/>
      <c r="K44" s="1"/>
      <c r="L44" s="645"/>
      <c r="M44" s="1"/>
      <c r="N44" s="1"/>
      <c r="O44" s="645"/>
      <c r="P44" s="100"/>
      <c r="Q44" s="101"/>
      <c r="R44" s="101"/>
      <c r="S44" s="101"/>
      <c r="T44" s="101"/>
      <c r="U44" s="101"/>
      <c r="V44" s="101"/>
      <c r="W44" s="101"/>
      <c r="X44" s="101"/>
      <c r="Y44" s="101"/>
      <c r="Z44" s="123"/>
      <c r="AA44" s="201"/>
    </row>
    <row r="45" spans="1:27" ht="35.1" customHeight="1">
      <c r="A45" s="340">
        <v>22</v>
      </c>
      <c r="B45" s="343" t="s">
        <v>2353</v>
      </c>
      <c r="C45" s="737"/>
      <c r="D45" s="756"/>
      <c r="E45" s="1"/>
      <c r="F45" s="350">
        <v>1</v>
      </c>
      <c r="G45" s="441" t="s">
        <v>264</v>
      </c>
      <c r="H45" s="446" t="s">
        <v>2354</v>
      </c>
      <c r="I45" s="748"/>
      <c r="J45" s="42"/>
      <c r="K45" s="1"/>
      <c r="L45" s="645"/>
      <c r="M45" s="1"/>
      <c r="N45" s="1"/>
      <c r="O45" s="645"/>
      <c r="P45" s="100"/>
      <c r="Q45" s="102"/>
      <c r="R45" s="102">
        <v>1</v>
      </c>
      <c r="S45" s="101"/>
      <c r="T45" s="101"/>
      <c r="U45" s="101"/>
      <c r="V45" s="101"/>
      <c r="W45" s="101"/>
      <c r="X45" s="101"/>
      <c r="Y45" s="101"/>
      <c r="Z45" s="123"/>
      <c r="AA45" s="201"/>
    </row>
    <row r="46" spans="1:27" ht="35.1" customHeight="1">
      <c r="A46" s="645">
        <v>23</v>
      </c>
      <c r="B46" s="736" t="s">
        <v>265</v>
      </c>
      <c r="C46" s="737" t="s">
        <v>266</v>
      </c>
      <c r="D46" s="751" t="s">
        <v>1346</v>
      </c>
      <c r="E46" s="1"/>
      <c r="F46" s="350">
        <v>1</v>
      </c>
      <c r="G46" s="441" t="s">
        <v>267</v>
      </c>
      <c r="H46" s="739" t="s">
        <v>1387</v>
      </c>
      <c r="I46" s="747" t="s">
        <v>1388</v>
      </c>
      <c r="J46" s="42"/>
      <c r="K46" s="1"/>
      <c r="L46" s="645">
        <v>203.7</v>
      </c>
      <c r="M46" s="1"/>
      <c r="N46" s="1"/>
      <c r="O46" s="645" t="s">
        <v>204</v>
      </c>
      <c r="P46" s="100"/>
      <c r="Q46" s="102"/>
      <c r="R46" s="102"/>
      <c r="S46" s="102"/>
      <c r="T46" s="102"/>
      <c r="U46" s="102">
        <v>1</v>
      </c>
      <c r="V46" s="101"/>
      <c r="W46" s="101"/>
      <c r="X46" s="101"/>
      <c r="Y46" s="101"/>
      <c r="Z46" s="731">
        <v>51.32</v>
      </c>
      <c r="AA46" s="212"/>
    </row>
    <row r="47" spans="1:27" ht="35.1" customHeight="1">
      <c r="A47" s="645"/>
      <c r="B47" s="736"/>
      <c r="C47" s="737"/>
      <c r="D47" s="752"/>
      <c r="E47" s="1"/>
      <c r="F47" s="350">
        <v>2</v>
      </c>
      <c r="G47" s="441" t="s">
        <v>268</v>
      </c>
      <c r="H47" s="741"/>
      <c r="I47" s="748"/>
      <c r="J47" s="42"/>
      <c r="K47" s="1"/>
      <c r="L47" s="645"/>
      <c r="M47" s="1"/>
      <c r="N47" s="1"/>
      <c r="O47" s="645"/>
      <c r="P47" s="100"/>
      <c r="Q47" s="102"/>
      <c r="R47" s="102"/>
      <c r="S47" s="102"/>
      <c r="T47" s="102"/>
      <c r="U47" s="102">
        <v>1</v>
      </c>
      <c r="V47" s="101"/>
      <c r="W47" s="101"/>
      <c r="X47" s="101"/>
      <c r="Y47" s="101"/>
      <c r="Z47" s="733"/>
      <c r="AA47" s="201"/>
    </row>
    <row r="48" spans="1:27" ht="35.1" customHeight="1">
      <c r="A48" s="239">
        <v>24</v>
      </c>
      <c r="B48" s="255" t="s">
        <v>269</v>
      </c>
      <c r="C48" s="372" t="s">
        <v>266</v>
      </c>
      <c r="D48" s="433" t="s">
        <v>1347</v>
      </c>
      <c r="E48" s="1"/>
      <c r="F48" s="350">
        <v>1</v>
      </c>
      <c r="G48" s="441" t="s">
        <v>270</v>
      </c>
      <c r="H48" s="428" t="s">
        <v>1885</v>
      </c>
      <c r="I48" s="1"/>
      <c r="J48" s="42"/>
      <c r="K48" s="1"/>
      <c r="L48" s="348">
        <v>101.62</v>
      </c>
      <c r="M48" s="1"/>
      <c r="N48" s="1"/>
      <c r="O48" s="348" t="s">
        <v>204</v>
      </c>
      <c r="P48" s="100"/>
      <c r="Q48" s="102"/>
      <c r="R48" s="102"/>
      <c r="S48" s="102">
        <v>1</v>
      </c>
      <c r="T48" s="101"/>
      <c r="U48" s="101"/>
      <c r="V48" s="101"/>
      <c r="W48" s="101"/>
      <c r="X48" s="101"/>
      <c r="Y48" s="101"/>
      <c r="Z48" s="123"/>
      <c r="AA48" s="201"/>
    </row>
    <row r="49" spans="1:27" ht="35.1" customHeight="1">
      <c r="A49" s="645">
        <v>25</v>
      </c>
      <c r="B49" s="736" t="s">
        <v>271</v>
      </c>
      <c r="C49" s="737" t="s">
        <v>266</v>
      </c>
      <c r="D49" s="749" t="s">
        <v>1348</v>
      </c>
      <c r="E49" s="1"/>
      <c r="F49" s="350">
        <v>1</v>
      </c>
      <c r="G49" s="439" t="s">
        <v>272</v>
      </c>
      <c r="H49" s="739" t="s">
        <v>1389</v>
      </c>
      <c r="I49" s="4" t="s">
        <v>1390</v>
      </c>
      <c r="J49" s="42"/>
      <c r="K49" s="1"/>
      <c r="L49" s="645">
        <v>309.52999999999997</v>
      </c>
      <c r="M49" s="1"/>
      <c r="N49" s="1"/>
      <c r="O49" s="645" t="s">
        <v>204</v>
      </c>
      <c r="P49" s="100"/>
      <c r="Q49" s="102"/>
      <c r="R49" s="102">
        <v>1</v>
      </c>
      <c r="S49" s="101"/>
      <c r="T49" s="101"/>
      <c r="U49" s="101"/>
      <c r="V49" s="101"/>
      <c r="W49" s="101"/>
      <c r="X49" s="101"/>
      <c r="Y49" s="101"/>
      <c r="Z49" s="731">
        <v>35.57</v>
      </c>
      <c r="AA49" s="201"/>
    </row>
    <row r="50" spans="1:27" ht="35.1" customHeight="1">
      <c r="A50" s="645"/>
      <c r="B50" s="736"/>
      <c r="C50" s="737"/>
      <c r="D50" s="753"/>
      <c r="E50" s="1"/>
      <c r="F50" s="350">
        <v>2</v>
      </c>
      <c r="G50" s="439" t="s">
        <v>273</v>
      </c>
      <c r="H50" s="740"/>
      <c r="I50" s="1"/>
      <c r="J50" s="42"/>
      <c r="K50" s="1"/>
      <c r="L50" s="645"/>
      <c r="M50" s="1"/>
      <c r="N50" s="1"/>
      <c r="O50" s="645"/>
      <c r="P50" s="100"/>
      <c r="Q50" s="102"/>
      <c r="R50" s="102"/>
      <c r="S50" s="102"/>
      <c r="T50" s="102"/>
      <c r="U50" s="102"/>
      <c r="V50" s="102"/>
      <c r="W50" s="102">
        <v>1</v>
      </c>
      <c r="X50" s="101"/>
      <c r="Y50" s="101"/>
      <c r="Z50" s="732"/>
      <c r="AA50" s="201"/>
    </row>
    <row r="51" spans="1:27" ht="35.1" customHeight="1">
      <c r="A51" s="645"/>
      <c r="B51" s="736"/>
      <c r="C51" s="737"/>
      <c r="D51" s="750"/>
      <c r="E51" s="1"/>
      <c r="F51" s="350">
        <v>3</v>
      </c>
      <c r="G51" s="439" t="s">
        <v>274</v>
      </c>
      <c r="H51" s="741"/>
      <c r="I51" s="1"/>
      <c r="J51" s="42"/>
      <c r="K51" s="1"/>
      <c r="L51" s="645"/>
      <c r="M51" s="1"/>
      <c r="N51" s="1"/>
      <c r="O51" s="645"/>
      <c r="P51" s="100">
        <v>1</v>
      </c>
      <c r="Q51" s="101"/>
      <c r="R51" s="101"/>
      <c r="S51" s="101"/>
      <c r="T51" s="101"/>
      <c r="U51" s="101"/>
      <c r="V51" s="101"/>
      <c r="W51" s="101"/>
      <c r="X51" s="101"/>
      <c r="Y51" s="101"/>
      <c r="Z51" s="733"/>
      <c r="AA51" s="201"/>
    </row>
    <row r="52" spans="1:27" ht="35.1" customHeight="1">
      <c r="A52" s="239">
        <v>26</v>
      </c>
      <c r="B52" s="255" t="s">
        <v>275</v>
      </c>
      <c r="C52" s="372" t="s">
        <v>266</v>
      </c>
      <c r="D52" s="433" t="s">
        <v>1349</v>
      </c>
      <c r="E52" s="1"/>
      <c r="F52" s="350">
        <v>1</v>
      </c>
      <c r="G52" s="441" t="s">
        <v>276</v>
      </c>
      <c r="H52" s="428" t="s">
        <v>1886</v>
      </c>
      <c r="I52" s="1"/>
      <c r="J52" s="42"/>
      <c r="K52" s="1"/>
      <c r="L52" s="348">
        <v>101.8</v>
      </c>
      <c r="M52" s="1"/>
      <c r="N52" s="1"/>
      <c r="O52" s="348" t="s">
        <v>204</v>
      </c>
      <c r="P52" s="100"/>
      <c r="Q52" s="102"/>
      <c r="R52" s="102"/>
      <c r="S52" s="102"/>
      <c r="T52" s="102"/>
      <c r="U52" s="102">
        <v>1</v>
      </c>
      <c r="V52" s="101"/>
      <c r="W52" s="101"/>
      <c r="X52" s="101"/>
      <c r="Y52" s="101"/>
      <c r="Z52" s="607">
        <v>22.5</v>
      </c>
      <c r="AA52" s="201"/>
    </row>
    <row r="53" spans="1:27" ht="35.1" customHeight="1">
      <c r="A53" s="239">
        <v>27</v>
      </c>
      <c r="B53" s="255" t="s">
        <v>277</v>
      </c>
      <c r="C53" s="372" t="s">
        <v>266</v>
      </c>
      <c r="D53" s="433" t="s">
        <v>1350</v>
      </c>
      <c r="E53" s="1"/>
      <c r="F53" s="350">
        <v>1</v>
      </c>
      <c r="G53" s="441" t="s">
        <v>278</v>
      </c>
      <c r="H53" s="428" t="s">
        <v>1887</v>
      </c>
      <c r="I53" s="1"/>
      <c r="J53" s="42"/>
      <c r="K53" s="1"/>
      <c r="L53" s="348">
        <v>102.21</v>
      </c>
      <c r="M53" s="1"/>
      <c r="N53" s="1"/>
      <c r="O53" s="348" t="s">
        <v>204</v>
      </c>
      <c r="P53" s="100"/>
      <c r="Q53" s="102"/>
      <c r="R53" s="102"/>
      <c r="S53" s="102"/>
      <c r="T53" s="102"/>
      <c r="U53" s="102">
        <v>1</v>
      </c>
      <c r="V53" s="101"/>
      <c r="W53" s="101"/>
      <c r="X53" s="101"/>
      <c r="Y53" s="101"/>
      <c r="Z53" s="205">
        <v>12.78</v>
      </c>
      <c r="AA53" s="201"/>
    </row>
    <row r="54" spans="1:27" ht="35.1" customHeight="1">
      <c r="A54" s="340">
        <v>28</v>
      </c>
      <c r="B54" s="342" t="s">
        <v>2357</v>
      </c>
      <c r="C54" s="737" t="s">
        <v>266</v>
      </c>
      <c r="D54" s="749" t="s">
        <v>1351</v>
      </c>
      <c r="E54" s="1"/>
      <c r="F54" s="56">
        <v>1</v>
      </c>
      <c r="G54" s="439" t="s">
        <v>279</v>
      </c>
      <c r="H54" s="447" t="s">
        <v>2355</v>
      </c>
      <c r="I54" s="1"/>
      <c r="J54" s="42"/>
      <c r="K54" s="1"/>
      <c r="L54" s="645">
        <v>206.72</v>
      </c>
      <c r="M54" s="1"/>
      <c r="N54" s="1"/>
      <c r="O54" s="645" t="s">
        <v>204</v>
      </c>
      <c r="P54" s="100">
        <v>1</v>
      </c>
      <c r="Q54" s="101"/>
      <c r="R54" s="101"/>
      <c r="S54" s="101"/>
      <c r="T54" s="101"/>
      <c r="U54" s="101"/>
      <c r="V54" s="101"/>
      <c r="W54" s="101"/>
      <c r="X54" s="101"/>
      <c r="Y54" s="101"/>
      <c r="Z54" s="123"/>
      <c r="AA54" s="201"/>
    </row>
    <row r="55" spans="1:27" ht="35.1" customHeight="1">
      <c r="A55" s="340">
        <v>29</v>
      </c>
      <c r="B55" s="342" t="s">
        <v>2358</v>
      </c>
      <c r="C55" s="737"/>
      <c r="D55" s="750"/>
      <c r="E55" s="1"/>
      <c r="F55" s="56">
        <v>1</v>
      </c>
      <c r="G55" s="441" t="s">
        <v>280</v>
      </c>
      <c r="H55" s="448" t="s">
        <v>2356</v>
      </c>
      <c r="I55" s="1"/>
      <c r="J55" s="42"/>
      <c r="K55" s="1"/>
      <c r="L55" s="645"/>
      <c r="M55" s="1"/>
      <c r="N55" s="1"/>
      <c r="O55" s="645"/>
      <c r="P55" s="100">
        <v>1</v>
      </c>
      <c r="Q55" s="101"/>
      <c r="R55" s="101"/>
      <c r="S55" s="101"/>
      <c r="T55" s="101"/>
      <c r="U55" s="101"/>
      <c r="V55" s="101"/>
      <c r="W55" s="101"/>
      <c r="X55" s="101"/>
      <c r="Y55" s="101"/>
      <c r="Z55" s="123"/>
      <c r="AA55" s="201"/>
    </row>
    <row r="56" spans="1:27" ht="35.1" customHeight="1">
      <c r="A56" s="645">
        <v>30</v>
      </c>
      <c r="B56" s="736" t="s">
        <v>281</v>
      </c>
      <c r="C56" s="737" t="s">
        <v>266</v>
      </c>
      <c r="D56" s="749" t="s">
        <v>1352</v>
      </c>
      <c r="E56" s="1"/>
      <c r="F56" s="350">
        <v>1</v>
      </c>
      <c r="G56" s="439" t="s">
        <v>282</v>
      </c>
      <c r="H56" s="739" t="s">
        <v>1391</v>
      </c>
      <c r="I56" s="747" t="s">
        <v>1310</v>
      </c>
      <c r="J56" s="42"/>
      <c r="K56" s="1"/>
      <c r="L56" s="645">
        <v>203.81</v>
      </c>
      <c r="M56" s="1"/>
      <c r="N56" s="1"/>
      <c r="O56" s="645" t="s">
        <v>204</v>
      </c>
      <c r="P56" s="100"/>
      <c r="Q56" s="102"/>
      <c r="R56" s="102">
        <v>1</v>
      </c>
      <c r="S56" s="101"/>
      <c r="T56" s="101"/>
      <c r="U56" s="101"/>
      <c r="V56" s="101"/>
      <c r="W56" s="101"/>
      <c r="X56" s="101"/>
      <c r="Y56" s="101"/>
      <c r="Z56" s="731">
        <v>16.05</v>
      </c>
      <c r="AA56" s="201"/>
    </row>
    <row r="57" spans="1:27" ht="35.1" customHeight="1">
      <c r="A57" s="645"/>
      <c r="B57" s="736"/>
      <c r="C57" s="737"/>
      <c r="D57" s="750"/>
      <c r="E57" s="1"/>
      <c r="F57" s="350">
        <v>2</v>
      </c>
      <c r="G57" s="441" t="s">
        <v>283</v>
      </c>
      <c r="H57" s="741"/>
      <c r="I57" s="748"/>
      <c r="J57" s="42"/>
      <c r="K57" s="1"/>
      <c r="L57" s="645"/>
      <c r="M57" s="1"/>
      <c r="N57" s="1"/>
      <c r="O57" s="645"/>
      <c r="P57" s="100"/>
      <c r="Q57" s="102"/>
      <c r="R57" s="102"/>
      <c r="S57" s="102"/>
      <c r="T57" s="102"/>
      <c r="U57" s="102">
        <v>1</v>
      </c>
      <c r="V57" s="101"/>
      <c r="W57" s="101"/>
      <c r="X57" s="101"/>
      <c r="Y57" s="101"/>
      <c r="Z57" s="733"/>
      <c r="AA57" s="201"/>
    </row>
    <row r="58" spans="1:27" ht="35.1" customHeight="1">
      <c r="A58" s="239">
        <v>31</v>
      </c>
      <c r="B58" s="255" t="s">
        <v>284</v>
      </c>
      <c r="C58" s="372" t="s">
        <v>266</v>
      </c>
      <c r="D58" s="433" t="s">
        <v>266</v>
      </c>
      <c r="E58" s="1"/>
      <c r="F58" s="350">
        <v>1</v>
      </c>
      <c r="G58" s="441" t="s">
        <v>285</v>
      </c>
      <c r="H58" s="443" t="s">
        <v>1392</v>
      </c>
      <c r="I58" s="4" t="s">
        <v>1390</v>
      </c>
      <c r="J58" s="42"/>
      <c r="K58" s="1"/>
      <c r="L58" s="348">
        <v>101.67</v>
      </c>
      <c r="M58" s="1"/>
      <c r="N58" s="1"/>
      <c r="O58" s="348" t="s">
        <v>204</v>
      </c>
      <c r="P58" s="100"/>
      <c r="Q58" s="102"/>
      <c r="R58" s="102"/>
      <c r="S58" s="102"/>
      <c r="T58" s="102"/>
      <c r="U58" s="102">
        <v>1</v>
      </c>
      <c r="V58" s="101"/>
      <c r="W58" s="101"/>
      <c r="X58" s="101"/>
      <c r="Y58" s="101"/>
      <c r="Z58" s="205">
        <v>20.82</v>
      </c>
      <c r="AA58" s="201"/>
    </row>
    <row r="59" spans="1:27" ht="35.1" customHeight="1">
      <c r="A59" s="645">
        <v>32</v>
      </c>
      <c r="B59" s="736" t="s">
        <v>286</v>
      </c>
      <c r="C59" s="737" t="s">
        <v>266</v>
      </c>
      <c r="D59" s="749" t="s">
        <v>1353</v>
      </c>
      <c r="E59" s="1"/>
      <c r="F59" s="350">
        <v>1</v>
      </c>
      <c r="G59" s="439" t="s">
        <v>287</v>
      </c>
      <c r="H59" s="739" t="s">
        <v>1393</v>
      </c>
      <c r="I59" s="639" t="s">
        <v>1222</v>
      </c>
      <c r="J59" s="42"/>
      <c r="K59" s="1"/>
      <c r="L59" s="645">
        <v>513.17999999999995</v>
      </c>
      <c r="M59" s="1"/>
      <c r="N59" s="1"/>
      <c r="O59" s="645" t="s">
        <v>204</v>
      </c>
      <c r="P59" s="100"/>
      <c r="Q59" s="102"/>
      <c r="R59" s="102"/>
      <c r="S59" s="102"/>
      <c r="T59" s="102"/>
      <c r="U59" s="102">
        <v>1</v>
      </c>
      <c r="V59" s="101"/>
      <c r="W59" s="101"/>
      <c r="X59" s="101"/>
      <c r="Y59" s="101"/>
      <c r="Z59" s="731">
        <v>176.92</v>
      </c>
      <c r="AA59" s="212"/>
    </row>
    <row r="60" spans="1:27" ht="35.1" customHeight="1">
      <c r="A60" s="645"/>
      <c r="B60" s="736"/>
      <c r="C60" s="737"/>
      <c r="D60" s="753"/>
      <c r="E60" s="1"/>
      <c r="F60" s="350">
        <v>2</v>
      </c>
      <c r="G60" s="439" t="s">
        <v>288</v>
      </c>
      <c r="H60" s="740"/>
      <c r="I60" s="640"/>
      <c r="J60" s="42"/>
      <c r="K60" s="1"/>
      <c r="L60" s="645"/>
      <c r="M60" s="1"/>
      <c r="N60" s="1"/>
      <c r="O60" s="645"/>
      <c r="P60" s="100"/>
      <c r="Q60" s="102"/>
      <c r="R60" s="102"/>
      <c r="S60" s="102"/>
      <c r="T60" s="102"/>
      <c r="U60" s="102"/>
      <c r="V60" s="102">
        <v>1</v>
      </c>
      <c r="W60" s="101"/>
      <c r="X60" s="101"/>
      <c r="Y60" s="101"/>
      <c r="Z60" s="732"/>
      <c r="AA60" s="201"/>
    </row>
    <row r="61" spans="1:27" ht="35.1" customHeight="1">
      <c r="A61" s="645"/>
      <c r="B61" s="736"/>
      <c r="C61" s="737"/>
      <c r="D61" s="753"/>
      <c r="E61" s="1"/>
      <c r="F61" s="350">
        <v>3</v>
      </c>
      <c r="G61" s="439" t="s">
        <v>289</v>
      </c>
      <c r="H61" s="740"/>
      <c r="I61" s="640"/>
      <c r="J61" s="42"/>
      <c r="K61" s="1"/>
      <c r="L61" s="645"/>
      <c r="M61" s="1"/>
      <c r="N61" s="1"/>
      <c r="O61" s="645"/>
      <c r="P61" s="100"/>
      <c r="Q61" s="102"/>
      <c r="R61" s="102"/>
      <c r="S61" s="102"/>
      <c r="T61" s="102"/>
      <c r="U61" s="102">
        <v>1</v>
      </c>
      <c r="V61" s="101"/>
      <c r="W61" s="101"/>
      <c r="X61" s="101"/>
      <c r="Y61" s="101"/>
      <c r="Z61" s="732"/>
      <c r="AA61" s="201"/>
    </row>
    <row r="62" spans="1:27" ht="35.1" customHeight="1">
      <c r="A62" s="645"/>
      <c r="B62" s="736"/>
      <c r="C62" s="737"/>
      <c r="D62" s="753"/>
      <c r="E62" s="1"/>
      <c r="F62" s="350">
        <v>4</v>
      </c>
      <c r="G62" s="439" t="s">
        <v>290</v>
      </c>
      <c r="H62" s="740"/>
      <c r="I62" s="640"/>
      <c r="J62" s="42"/>
      <c r="K62" s="1"/>
      <c r="L62" s="645"/>
      <c r="M62" s="1"/>
      <c r="N62" s="1"/>
      <c r="O62" s="645"/>
      <c r="P62" s="100"/>
      <c r="Q62" s="102"/>
      <c r="R62" s="102"/>
      <c r="S62" s="102"/>
      <c r="T62" s="102"/>
      <c r="U62" s="102">
        <v>1</v>
      </c>
      <c r="V62" s="101"/>
      <c r="W62" s="101"/>
      <c r="X62" s="101"/>
      <c r="Y62" s="101"/>
      <c r="Z62" s="732"/>
      <c r="AA62" s="201"/>
    </row>
    <row r="63" spans="1:27" ht="35.1" customHeight="1">
      <c r="A63" s="645"/>
      <c r="B63" s="736"/>
      <c r="C63" s="737"/>
      <c r="D63" s="750"/>
      <c r="E63" s="1"/>
      <c r="F63" s="350">
        <v>5</v>
      </c>
      <c r="G63" s="441" t="s">
        <v>291</v>
      </c>
      <c r="H63" s="741"/>
      <c r="I63" s="641"/>
      <c r="J63" s="42"/>
      <c r="K63" s="1"/>
      <c r="L63" s="645"/>
      <c r="M63" s="1"/>
      <c r="N63" s="1"/>
      <c r="O63" s="645"/>
      <c r="P63" s="100"/>
      <c r="Q63" s="102"/>
      <c r="R63" s="102"/>
      <c r="S63" s="102"/>
      <c r="T63" s="102"/>
      <c r="U63" s="102"/>
      <c r="V63" s="102"/>
      <c r="W63" s="102">
        <v>1</v>
      </c>
      <c r="X63" s="101"/>
      <c r="Y63" s="101"/>
      <c r="Z63" s="733"/>
      <c r="AA63" s="212"/>
    </row>
    <row r="64" spans="1:27" ht="35.1" customHeight="1">
      <c r="A64" s="645">
        <v>33</v>
      </c>
      <c r="B64" s="736" t="s">
        <v>292</v>
      </c>
      <c r="C64" s="737" t="s">
        <v>266</v>
      </c>
      <c r="D64" s="749" t="s">
        <v>1354</v>
      </c>
      <c r="E64" s="1"/>
      <c r="F64" s="350">
        <v>1</v>
      </c>
      <c r="G64" s="439" t="s">
        <v>293</v>
      </c>
      <c r="H64" s="739" t="s">
        <v>1394</v>
      </c>
      <c r="I64" s="747" t="s">
        <v>1395</v>
      </c>
      <c r="J64" s="42"/>
      <c r="K64" s="1"/>
      <c r="L64" s="645">
        <v>208.27</v>
      </c>
      <c r="M64" s="1"/>
      <c r="N64" s="1"/>
      <c r="O64" s="645" t="s">
        <v>204</v>
      </c>
      <c r="P64" s="100"/>
      <c r="Q64" s="102"/>
      <c r="R64" s="102">
        <v>1</v>
      </c>
      <c r="S64" s="101"/>
      <c r="T64" s="101"/>
      <c r="U64" s="101"/>
      <c r="V64" s="101"/>
      <c r="W64" s="101"/>
      <c r="X64" s="101"/>
      <c r="Y64" s="101"/>
      <c r="Z64" s="731">
        <v>19.95</v>
      </c>
      <c r="AA64" s="201"/>
    </row>
    <row r="65" spans="1:27" ht="35.1" customHeight="1">
      <c r="A65" s="645"/>
      <c r="B65" s="736"/>
      <c r="C65" s="737"/>
      <c r="D65" s="750"/>
      <c r="E65" s="1"/>
      <c r="F65" s="350">
        <v>2</v>
      </c>
      <c r="G65" s="441" t="s">
        <v>294</v>
      </c>
      <c r="H65" s="741"/>
      <c r="I65" s="748"/>
      <c r="J65" s="42"/>
      <c r="K65" s="1"/>
      <c r="L65" s="645"/>
      <c r="M65" s="1"/>
      <c r="N65" s="1"/>
      <c r="O65" s="645"/>
      <c r="P65" s="100"/>
      <c r="Q65" s="102"/>
      <c r="R65" s="102"/>
      <c r="S65" s="102">
        <v>1</v>
      </c>
      <c r="T65" s="101"/>
      <c r="U65" s="101"/>
      <c r="V65" s="101"/>
      <c r="W65" s="101"/>
      <c r="X65" s="101"/>
      <c r="Y65" s="101"/>
      <c r="Z65" s="733"/>
      <c r="AA65" s="212"/>
    </row>
    <row r="66" spans="1:27" ht="35.1" customHeight="1">
      <c r="A66" s="645">
        <v>34</v>
      </c>
      <c r="B66" s="736" t="s">
        <v>295</v>
      </c>
      <c r="C66" s="737" t="s">
        <v>296</v>
      </c>
      <c r="D66" s="781" t="s">
        <v>1355</v>
      </c>
      <c r="E66" s="1"/>
      <c r="F66" s="350">
        <v>1</v>
      </c>
      <c r="G66" s="441" t="s">
        <v>297</v>
      </c>
      <c r="H66" s="745" t="s">
        <v>1888</v>
      </c>
      <c r="I66" s="1"/>
      <c r="J66" s="42"/>
      <c r="K66" s="1"/>
      <c r="L66" s="645">
        <v>204.41</v>
      </c>
      <c r="M66" s="1"/>
      <c r="N66" s="1"/>
      <c r="O66" s="645" t="s">
        <v>204</v>
      </c>
      <c r="P66" s="100"/>
      <c r="Q66" s="102"/>
      <c r="R66" s="102"/>
      <c r="S66" s="102"/>
      <c r="T66" s="102"/>
      <c r="U66" s="102"/>
      <c r="V66" s="102">
        <v>1</v>
      </c>
      <c r="W66" s="101"/>
      <c r="X66" s="101"/>
      <c r="Y66" s="101"/>
      <c r="Z66" s="731">
        <v>34.299999999999997</v>
      </c>
      <c r="AA66" s="201"/>
    </row>
    <row r="67" spans="1:27" ht="35.1" customHeight="1">
      <c r="A67" s="645"/>
      <c r="B67" s="736"/>
      <c r="C67" s="737"/>
      <c r="D67" s="782"/>
      <c r="E67" s="1"/>
      <c r="F67" s="350">
        <v>2</v>
      </c>
      <c r="G67" s="441" t="s">
        <v>298</v>
      </c>
      <c r="H67" s="746"/>
      <c r="I67" s="1"/>
      <c r="J67" s="42"/>
      <c r="K67" s="1"/>
      <c r="L67" s="645"/>
      <c r="M67" s="1"/>
      <c r="N67" s="1"/>
      <c r="O67" s="645"/>
      <c r="P67" s="100"/>
      <c r="Q67" s="102"/>
      <c r="R67" s="102"/>
      <c r="S67" s="102">
        <v>1</v>
      </c>
      <c r="T67" s="101"/>
      <c r="U67" s="101"/>
      <c r="V67" s="101"/>
      <c r="W67" s="101"/>
      <c r="X67" s="101"/>
      <c r="Y67" s="101"/>
      <c r="Z67" s="733"/>
      <c r="AA67" s="201"/>
    </row>
    <row r="68" spans="1:27" ht="35.1" customHeight="1">
      <c r="A68" s="645">
        <v>35</v>
      </c>
      <c r="B68" s="736" t="s">
        <v>299</v>
      </c>
      <c r="C68" s="737" t="s">
        <v>296</v>
      </c>
      <c r="D68" s="781" t="s">
        <v>1356</v>
      </c>
      <c r="E68" s="1"/>
      <c r="F68" s="350">
        <v>1</v>
      </c>
      <c r="G68" s="441" t="s">
        <v>300</v>
      </c>
      <c r="H68" s="739" t="s">
        <v>1396</v>
      </c>
      <c r="I68" s="4" t="s">
        <v>1310</v>
      </c>
      <c r="J68" s="42"/>
      <c r="K68" s="1"/>
      <c r="L68" s="645">
        <v>205.66</v>
      </c>
      <c r="M68" s="1"/>
      <c r="N68" s="1"/>
      <c r="O68" s="645" t="s">
        <v>204</v>
      </c>
      <c r="P68" s="100"/>
      <c r="Q68" s="102">
        <v>1</v>
      </c>
      <c r="R68" s="101"/>
      <c r="S68" s="101"/>
      <c r="T68" s="101"/>
      <c r="U68" s="101"/>
      <c r="V68" s="101"/>
      <c r="W68" s="101"/>
      <c r="X68" s="101"/>
      <c r="Y68" s="101"/>
      <c r="Z68" s="123"/>
      <c r="AA68" s="201"/>
    </row>
    <row r="69" spans="1:27" ht="35.1" customHeight="1">
      <c r="A69" s="645"/>
      <c r="B69" s="736"/>
      <c r="C69" s="737"/>
      <c r="D69" s="782"/>
      <c r="E69" s="1"/>
      <c r="F69" s="350">
        <v>2</v>
      </c>
      <c r="G69" s="441" t="s">
        <v>301</v>
      </c>
      <c r="H69" s="741"/>
      <c r="I69" s="1"/>
      <c r="J69" s="42"/>
      <c r="K69" s="1"/>
      <c r="L69" s="645"/>
      <c r="M69" s="1"/>
      <c r="N69" s="1"/>
      <c r="O69" s="645"/>
      <c r="P69" s="100"/>
      <c r="Q69" s="102"/>
      <c r="R69" s="102">
        <v>1</v>
      </c>
      <c r="S69" s="101"/>
      <c r="T69" s="101"/>
      <c r="U69" s="101"/>
      <c r="V69" s="101"/>
      <c r="W69" s="101"/>
      <c r="X69" s="101"/>
      <c r="Y69" s="101"/>
      <c r="Z69" s="123"/>
      <c r="AA69" s="201"/>
    </row>
    <row r="70" spans="1:27" ht="35.1" customHeight="1">
      <c r="A70" s="239">
        <v>36</v>
      </c>
      <c r="B70" s="255" t="s">
        <v>302</v>
      </c>
      <c r="C70" s="372" t="s">
        <v>296</v>
      </c>
      <c r="D70" s="434" t="s">
        <v>1357</v>
      </c>
      <c r="E70" s="1"/>
      <c r="F70" s="350">
        <v>1</v>
      </c>
      <c r="G70" s="441" t="s">
        <v>2469</v>
      </c>
      <c r="H70" s="443" t="s">
        <v>1397</v>
      </c>
      <c r="I70" s="4" t="s">
        <v>1398</v>
      </c>
      <c r="J70" s="42"/>
      <c r="K70" s="1"/>
      <c r="L70" s="348">
        <v>101.87</v>
      </c>
      <c r="M70" s="1"/>
      <c r="N70" s="1"/>
      <c r="O70" s="348" t="s">
        <v>204</v>
      </c>
      <c r="P70" s="233">
        <v>1</v>
      </c>
      <c r="Q70" s="101"/>
      <c r="R70" s="101"/>
      <c r="S70" s="101"/>
      <c r="T70" s="101"/>
      <c r="U70" s="101"/>
      <c r="V70" s="101"/>
      <c r="W70" s="101"/>
      <c r="X70" s="101"/>
      <c r="Y70" s="101"/>
      <c r="Z70" s="123"/>
      <c r="AA70" s="201"/>
    </row>
    <row r="71" spans="1:27" ht="35.1" customHeight="1">
      <c r="A71" s="239">
        <v>37</v>
      </c>
      <c r="B71" s="255" t="s">
        <v>303</v>
      </c>
      <c r="C71" s="372" t="s">
        <v>296</v>
      </c>
      <c r="D71" s="435" t="s">
        <v>1358</v>
      </c>
      <c r="E71" s="1"/>
      <c r="F71" s="350">
        <v>1</v>
      </c>
      <c r="G71" s="441" t="s">
        <v>304</v>
      </c>
      <c r="H71" s="428" t="s">
        <v>1888</v>
      </c>
      <c r="I71" s="1"/>
      <c r="J71" s="42"/>
      <c r="K71" s="1"/>
      <c r="L71" s="348">
        <v>102.28</v>
      </c>
      <c r="M71" s="1"/>
      <c r="N71" s="1"/>
      <c r="O71" s="348" t="s">
        <v>204</v>
      </c>
      <c r="P71" s="233"/>
      <c r="Q71" s="102"/>
      <c r="R71" s="102"/>
      <c r="S71" s="102">
        <v>1</v>
      </c>
      <c r="T71" s="101"/>
      <c r="U71" s="101"/>
      <c r="V71" s="101"/>
      <c r="W71" s="101"/>
      <c r="X71" s="101"/>
      <c r="Y71" s="101"/>
      <c r="Z71" s="607">
        <v>16.05</v>
      </c>
      <c r="AA71" s="201"/>
    </row>
    <row r="72" spans="1:27" ht="35.1" customHeight="1">
      <c r="A72" s="240">
        <v>38</v>
      </c>
      <c r="B72" s="256" t="s">
        <v>305</v>
      </c>
      <c r="C72" s="376" t="s">
        <v>296</v>
      </c>
      <c r="D72" s="436" t="s">
        <v>296</v>
      </c>
      <c r="E72" s="1"/>
      <c r="F72" s="350">
        <v>1</v>
      </c>
      <c r="G72" s="441" t="s">
        <v>306</v>
      </c>
      <c r="H72" s="449" t="s">
        <v>1371</v>
      </c>
      <c r="I72" s="1"/>
      <c r="J72" s="42"/>
      <c r="K72" s="1"/>
      <c r="L72" s="374">
        <v>101.96</v>
      </c>
      <c r="M72" s="1"/>
      <c r="N72" s="1"/>
      <c r="O72" s="374" t="s">
        <v>204</v>
      </c>
      <c r="P72" s="100"/>
      <c r="Q72" s="102"/>
      <c r="R72" s="102"/>
      <c r="S72" s="102"/>
      <c r="T72" s="102"/>
      <c r="U72" s="102"/>
      <c r="V72" s="102"/>
      <c r="W72" s="102">
        <v>1</v>
      </c>
      <c r="X72" s="101"/>
      <c r="Y72" s="101"/>
      <c r="Z72" s="205">
        <v>18.43</v>
      </c>
      <c r="AA72" s="201"/>
    </row>
    <row r="73" spans="1:27" ht="35.1" customHeight="1">
      <c r="A73" s="645">
        <v>39</v>
      </c>
      <c r="B73" s="736" t="s">
        <v>307</v>
      </c>
      <c r="C73" s="737" t="s">
        <v>308</v>
      </c>
      <c r="D73" s="755" t="s">
        <v>1359</v>
      </c>
      <c r="E73" s="1"/>
      <c r="F73" s="350">
        <v>1</v>
      </c>
      <c r="G73" s="441" t="s">
        <v>309</v>
      </c>
      <c r="H73" s="739" t="s">
        <v>1401</v>
      </c>
      <c r="I73" s="1"/>
      <c r="J73" s="42"/>
      <c r="K73" s="1"/>
      <c r="L73" s="645">
        <v>205.43</v>
      </c>
      <c r="M73" s="1"/>
      <c r="N73" s="1"/>
      <c r="O73" s="645" t="s">
        <v>204</v>
      </c>
      <c r="P73" s="100"/>
      <c r="Q73" s="102"/>
      <c r="R73" s="102"/>
      <c r="S73" s="102">
        <v>1</v>
      </c>
      <c r="T73" s="101"/>
      <c r="U73" s="101"/>
      <c r="V73" s="101"/>
      <c r="W73" s="101"/>
      <c r="X73" s="101"/>
      <c r="Y73" s="101"/>
      <c r="Z73" s="123"/>
      <c r="AA73" s="212"/>
    </row>
    <row r="74" spans="1:27" ht="35.1" customHeight="1">
      <c r="A74" s="645"/>
      <c r="B74" s="736"/>
      <c r="C74" s="737"/>
      <c r="D74" s="756"/>
      <c r="E74" s="1"/>
      <c r="F74" s="350">
        <v>2</v>
      </c>
      <c r="G74" s="441" t="s">
        <v>310</v>
      </c>
      <c r="H74" s="741"/>
      <c r="I74" s="742" t="s">
        <v>1404</v>
      </c>
      <c r="J74" s="42"/>
      <c r="K74" s="1"/>
      <c r="L74" s="645"/>
      <c r="M74" s="1"/>
      <c r="N74" s="1"/>
      <c r="O74" s="645"/>
      <c r="P74" s="100"/>
      <c r="Q74" s="102"/>
      <c r="R74" s="102">
        <v>1</v>
      </c>
      <c r="S74" s="101"/>
      <c r="T74" s="101"/>
      <c r="U74" s="101"/>
      <c r="V74" s="101"/>
      <c r="W74" s="101"/>
      <c r="X74" s="101"/>
      <c r="Y74" s="101"/>
      <c r="Z74" s="123"/>
      <c r="AA74" s="201"/>
    </row>
    <row r="75" spans="1:27" ht="35.1" customHeight="1">
      <c r="A75" s="645">
        <v>40</v>
      </c>
      <c r="B75" s="736" t="s">
        <v>311</v>
      </c>
      <c r="C75" s="737" t="s">
        <v>308</v>
      </c>
      <c r="D75" s="755" t="s">
        <v>1360</v>
      </c>
      <c r="E75" s="1"/>
      <c r="F75" s="350">
        <v>1</v>
      </c>
      <c r="G75" s="441" t="s">
        <v>312</v>
      </c>
      <c r="H75" s="739" t="s">
        <v>1403</v>
      </c>
      <c r="I75" s="743"/>
      <c r="J75" s="42"/>
      <c r="K75" s="1"/>
      <c r="L75" s="645">
        <v>725.98</v>
      </c>
      <c r="M75" s="1"/>
      <c r="N75" s="1"/>
      <c r="O75" s="645" t="s">
        <v>204</v>
      </c>
      <c r="P75" s="100"/>
      <c r="Q75" s="102"/>
      <c r="R75" s="102"/>
      <c r="S75" s="102"/>
      <c r="T75" s="102"/>
      <c r="U75" s="102"/>
      <c r="V75" s="102"/>
      <c r="W75" s="102">
        <v>1</v>
      </c>
      <c r="X75" s="101"/>
      <c r="Y75" s="206"/>
      <c r="Z75" s="731">
        <v>378.48</v>
      </c>
      <c r="AA75" s="212"/>
    </row>
    <row r="76" spans="1:27" ht="35.1" customHeight="1">
      <c r="A76" s="645"/>
      <c r="B76" s="736"/>
      <c r="C76" s="737"/>
      <c r="D76" s="757"/>
      <c r="E76" s="1"/>
      <c r="F76" s="350">
        <v>2</v>
      </c>
      <c r="G76" s="441" t="s">
        <v>313</v>
      </c>
      <c r="H76" s="740"/>
      <c r="I76" s="743"/>
      <c r="J76" s="42"/>
      <c r="K76" s="1"/>
      <c r="L76" s="645"/>
      <c r="M76" s="1"/>
      <c r="N76" s="1"/>
      <c r="O76" s="645"/>
      <c r="P76" s="100"/>
      <c r="Q76" s="102"/>
      <c r="R76" s="102"/>
      <c r="S76" s="102"/>
      <c r="T76" s="102"/>
      <c r="U76" s="102"/>
      <c r="V76" s="102"/>
      <c r="W76" s="102">
        <v>1</v>
      </c>
      <c r="X76" s="101"/>
      <c r="Y76" s="206"/>
      <c r="Z76" s="732"/>
      <c r="AA76" s="212"/>
    </row>
    <row r="77" spans="1:27" ht="35.1" customHeight="1">
      <c r="A77" s="645"/>
      <c r="B77" s="736"/>
      <c r="C77" s="737"/>
      <c r="D77" s="757"/>
      <c r="E77" s="1"/>
      <c r="F77" s="350">
        <v>3</v>
      </c>
      <c r="G77" s="441" t="s">
        <v>314</v>
      </c>
      <c r="H77" s="740"/>
      <c r="I77" s="743"/>
      <c r="J77" s="42"/>
      <c r="K77" s="1"/>
      <c r="L77" s="645"/>
      <c r="M77" s="1"/>
      <c r="N77" s="1"/>
      <c r="O77" s="645"/>
      <c r="P77" s="100"/>
      <c r="Q77" s="102"/>
      <c r="R77" s="102"/>
      <c r="S77" s="102"/>
      <c r="T77" s="102"/>
      <c r="U77" s="102"/>
      <c r="V77" s="102"/>
      <c r="W77" s="102">
        <v>1</v>
      </c>
      <c r="X77" s="101"/>
      <c r="Y77" s="206"/>
      <c r="Z77" s="732"/>
      <c r="AA77" s="201"/>
    </row>
    <row r="78" spans="1:27" ht="35.1" customHeight="1">
      <c r="A78" s="645"/>
      <c r="B78" s="736"/>
      <c r="C78" s="737"/>
      <c r="D78" s="757"/>
      <c r="E78" s="1"/>
      <c r="F78" s="350">
        <v>4</v>
      </c>
      <c r="G78" s="441" t="s">
        <v>315</v>
      </c>
      <c r="H78" s="740"/>
      <c r="I78" s="743"/>
      <c r="J78" s="42"/>
      <c r="K78" s="1"/>
      <c r="L78" s="645"/>
      <c r="M78" s="1"/>
      <c r="N78" s="1"/>
      <c r="O78" s="645"/>
      <c r="P78" s="100"/>
      <c r="Q78" s="102"/>
      <c r="R78" s="102"/>
      <c r="S78" s="102"/>
      <c r="T78" s="102"/>
      <c r="U78" s="102"/>
      <c r="V78" s="102"/>
      <c r="W78" s="102">
        <v>1</v>
      </c>
      <c r="X78" s="101"/>
      <c r="Y78" s="206"/>
      <c r="Z78" s="732"/>
      <c r="AA78" s="212"/>
    </row>
    <row r="79" spans="1:27" ht="35.1" customHeight="1">
      <c r="A79" s="645"/>
      <c r="B79" s="736"/>
      <c r="C79" s="737"/>
      <c r="D79" s="757"/>
      <c r="E79" s="1"/>
      <c r="F79" s="350">
        <v>5</v>
      </c>
      <c r="G79" s="441" t="s">
        <v>316</v>
      </c>
      <c r="H79" s="740"/>
      <c r="I79" s="743"/>
      <c r="J79" s="42"/>
      <c r="K79" s="1"/>
      <c r="L79" s="645"/>
      <c r="M79" s="1"/>
      <c r="N79" s="1"/>
      <c r="O79" s="645"/>
      <c r="P79" s="100"/>
      <c r="Q79" s="102"/>
      <c r="R79" s="102"/>
      <c r="S79" s="102"/>
      <c r="T79" s="102"/>
      <c r="U79" s="102"/>
      <c r="V79" s="102"/>
      <c r="W79" s="102">
        <v>1</v>
      </c>
      <c r="X79" s="101"/>
      <c r="Y79" s="206"/>
      <c r="Z79" s="732"/>
      <c r="AA79" s="212"/>
    </row>
    <row r="80" spans="1:27" ht="35.1" customHeight="1">
      <c r="A80" s="645"/>
      <c r="B80" s="736"/>
      <c r="C80" s="737"/>
      <c r="D80" s="757"/>
      <c r="E80" s="1"/>
      <c r="F80" s="350">
        <v>6</v>
      </c>
      <c r="G80" s="441" t="s">
        <v>317</v>
      </c>
      <c r="H80" s="740"/>
      <c r="I80" s="744"/>
      <c r="J80" s="42"/>
      <c r="K80" s="1"/>
      <c r="L80" s="645"/>
      <c r="M80" s="1"/>
      <c r="N80" s="1"/>
      <c r="O80" s="645"/>
      <c r="P80" s="100"/>
      <c r="Q80" s="102"/>
      <c r="R80" s="102"/>
      <c r="S80" s="102"/>
      <c r="T80" s="102"/>
      <c r="U80" s="102"/>
      <c r="V80" s="102"/>
      <c r="W80" s="102">
        <v>1</v>
      </c>
      <c r="X80" s="101"/>
      <c r="Y80" s="206"/>
      <c r="Z80" s="732"/>
      <c r="AA80" s="212"/>
    </row>
    <row r="81" spans="1:27" ht="35.1" customHeight="1">
      <c r="A81" s="645"/>
      <c r="B81" s="736"/>
      <c r="C81" s="737"/>
      <c r="D81" s="756"/>
      <c r="E81" s="1"/>
      <c r="F81" s="350">
        <v>7</v>
      </c>
      <c r="G81" s="441" t="s">
        <v>318</v>
      </c>
      <c r="H81" s="741"/>
      <c r="I81" s="1"/>
      <c r="J81" s="42"/>
      <c r="K81" s="1"/>
      <c r="L81" s="645"/>
      <c r="M81" s="1"/>
      <c r="N81" s="1"/>
      <c r="O81" s="645"/>
      <c r="P81" s="100"/>
      <c r="Q81" s="102"/>
      <c r="R81" s="102"/>
      <c r="S81" s="102"/>
      <c r="T81" s="102"/>
      <c r="U81" s="102"/>
      <c r="V81" s="102"/>
      <c r="W81" s="102">
        <v>1</v>
      </c>
      <c r="X81" s="101"/>
      <c r="Y81" s="206"/>
      <c r="Z81" s="733"/>
      <c r="AA81" s="212"/>
    </row>
    <row r="82" spans="1:27" ht="35.1" customHeight="1">
      <c r="A82" s="340">
        <v>41</v>
      </c>
      <c r="B82" s="412" t="s">
        <v>2360</v>
      </c>
      <c r="C82" s="737" t="s">
        <v>308</v>
      </c>
      <c r="D82" s="755" t="s">
        <v>1361</v>
      </c>
      <c r="E82" s="1"/>
      <c r="F82" s="350">
        <v>1</v>
      </c>
      <c r="G82" s="441" t="s">
        <v>319</v>
      </c>
      <c r="H82" s="449" t="s">
        <v>1747</v>
      </c>
      <c r="I82" s="1"/>
      <c r="J82" s="42"/>
      <c r="K82" s="1"/>
      <c r="L82" s="718">
        <v>206.09</v>
      </c>
      <c r="M82" s="1"/>
      <c r="N82" s="1"/>
      <c r="O82" s="645" t="s">
        <v>204</v>
      </c>
      <c r="P82" s="100"/>
      <c r="Q82" s="101"/>
      <c r="R82" s="101"/>
      <c r="S82" s="101"/>
      <c r="T82" s="101"/>
      <c r="U82" s="101"/>
      <c r="V82" s="101"/>
      <c r="W82" s="101"/>
      <c r="X82" s="101"/>
      <c r="Y82" s="101"/>
      <c r="Z82" s="123"/>
      <c r="AA82" s="201"/>
    </row>
    <row r="83" spans="1:27" ht="35.1" customHeight="1">
      <c r="A83" s="340">
        <v>42</v>
      </c>
      <c r="B83" s="412" t="s">
        <v>2361</v>
      </c>
      <c r="C83" s="737"/>
      <c r="D83" s="756"/>
      <c r="E83" s="1"/>
      <c r="F83" s="350">
        <v>1</v>
      </c>
      <c r="G83" s="441" t="s">
        <v>320</v>
      </c>
      <c r="H83" s="448" t="s">
        <v>2359</v>
      </c>
      <c r="I83" s="2" t="s">
        <v>1406</v>
      </c>
      <c r="J83" s="42"/>
      <c r="K83" s="1"/>
      <c r="L83" s="720"/>
      <c r="M83" s="1"/>
      <c r="N83" s="1"/>
      <c r="O83" s="645"/>
      <c r="P83" s="100">
        <v>1</v>
      </c>
      <c r="Q83" s="101"/>
      <c r="R83" s="101"/>
      <c r="S83" s="101"/>
      <c r="T83" s="101"/>
      <c r="U83" s="101"/>
      <c r="V83" s="101"/>
      <c r="W83" s="101"/>
      <c r="X83" s="101"/>
      <c r="Y83" s="101"/>
      <c r="Z83" s="123"/>
      <c r="AA83" s="201"/>
    </row>
    <row r="84" spans="1:27" ht="35.1" customHeight="1">
      <c r="A84" s="239">
        <v>43</v>
      </c>
      <c r="B84" s="255" t="s">
        <v>321</v>
      </c>
      <c r="C84" s="372" t="s">
        <v>308</v>
      </c>
      <c r="D84" s="431" t="s">
        <v>1362</v>
      </c>
      <c r="E84" s="1"/>
      <c r="F84" s="350">
        <v>1</v>
      </c>
      <c r="G84" s="441" t="s">
        <v>322</v>
      </c>
      <c r="H84" s="449" t="s">
        <v>1405</v>
      </c>
      <c r="I84" s="1" t="s">
        <v>1402</v>
      </c>
      <c r="J84" s="42"/>
      <c r="K84" s="1"/>
      <c r="L84" s="348">
        <v>102.77</v>
      </c>
      <c r="M84" s="1"/>
      <c r="N84" s="1"/>
      <c r="O84" s="348" t="s">
        <v>204</v>
      </c>
      <c r="P84" s="100"/>
      <c r="Q84" s="102"/>
      <c r="R84" s="102"/>
      <c r="S84" s="102"/>
      <c r="T84" s="102"/>
      <c r="U84" s="102">
        <v>1</v>
      </c>
      <c r="V84" s="101"/>
      <c r="W84" s="101"/>
      <c r="X84" s="101"/>
      <c r="Y84" s="101"/>
      <c r="Z84" s="205">
        <v>33.47</v>
      </c>
      <c r="AA84" s="201"/>
    </row>
    <row r="85" spans="1:27" ht="35.1" customHeight="1">
      <c r="A85" s="645">
        <v>44</v>
      </c>
      <c r="B85" s="736" t="s">
        <v>323</v>
      </c>
      <c r="C85" s="737" t="s">
        <v>308</v>
      </c>
      <c r="D85" s="755" t="s">
        <v>1362</v>
      </c>
      <c r="E85" s="1"/>
      <c r="F85" s="350">
        <v>1</v>
      </c>
      <c r="G85" s="441" t="s">
        <v>324</v>
      </c>
      <c r="H85" s="738" t="s">
        <v>1407</v>
      </c>
      <c r="I85" s="1"/>
      <c r="J85" s="42"/>
      <c r="K85" s="1"/>
      <c r="L85" s="645">
        <v>309.39</v>
      </c>
      <c r="M85" s="1"/>
      <c r="N85" s="1"/>
      <c r="O85" s="645" t="s">
        <v>204</v>
      </c>
      <c r="P85" s="100"/>
      <c r="Q85" s="102"/>
      <c r="R85" s="102"/>
      <c r="S85" s="102"/>
      <c r="T85" s="102"/>
      <c r="U85" s="102">
        <v>1</v>
      </c>
      <c r="V85" s="101"/>
      <c r="W85" s="101"/>
      <c r="X85" s="101"/>
      <c r="Y85" s="101"/>
      <c r="Z85" s="731">
        <v>149.04</v>
      </c>
      <c r="AA85" s="201"/>
    </row>
    <row r="86" spans="1:27" ht="35.1" customHeight="1">
      <c r="A86" s="645"/>
      <c r="B86" s="736"/>
      <c r="C86" s="737"/>
      <c r="D86" s="757"/>
      <c r="E86" s="1"/>
      <c r="F86" s="350">
        <v>2</v>
      </c>
      <c r="G86" s="441" t="s">
        <v>325</v>
      </c>
      <c r="H86" s="738"/>
      <c r="I86" s="1"/>
      <c r="J86" s="42"/>
      <c r="K86" s="1"/>
      <c r="L86" s="645"/>
      <c r="M86" s="1"/>
      <c r="N86" s="1"/>
      <c r="O86" s="645"/>
      <c r="P86" s="100"/>
      <c r="Q86" s="102"/>
      <c r="R86" s="102"/>
      <c r="S86" s="102"/>
      <c r="T86" s="102"/>
      <c r="U86" s="102"/>
      <c r="V86" s="102">
        <v>1</v>
      </c>
      <c r="W86" s="101"/>
      <c r="X86" s="101"/>
      <c r="Y86" s="101"/>
      <c r="Z86" s="732"/>
      <c r="AA86" s="212"/>
    </row>
    <row r="87" spans="1:27" ht="35.1" customHeight="1">
      <c r="A87" s="645"/>
      <c r="B87" s="736"/>
      <c r="C87" s="737"/>
      <c r="D87" s="756"/>
      <c r="E87" s="1"/>
      <c r="F87" s="350">
        <v>3</v>
      </c>
      <c r="G87" s="441" t="s">
        <v>326</v>
      </c>
      <c r="H87" s="738"/>
      <c r="I87" s="1"/>
      <c r="J87" s="42"/>
      <c r="K87" s="1"/>
      <c r="L87" s="645"/>
      <c r="M87" s="1"/>
      <c r="N87" s="1"/>
      <c r="O87" s="645"/>
      <c r="P87" s="100"/>
      <c r="Q87" s="102"/>
      <c r="R87" s="102"/>
      <c r="S87" s="102"/>
      <c r="T87" s="102"/>
      <c r="U87" s="102"/>
      <c r="V87" s="102"/>
      <c r="W87" s="102">
        <v>1</v>
      </c>
      <c r="X87" s="101"/>
      <c r="Y87" s="101"/>
      <c r="Z87" s="733"/>
      <c r="AA87" s="212"/>
    </row>
    <row r="88" spans="1:27" ht="35.1" customHeight="1">
      <c r="A88" s="645">
        <v>45</v>
      </c>
      <c r="B88" s="736" t="s">
        <v>327</v>
      </c>
      <c r="C88" s="737" t="s">
        <v>308</v>
      </c>
      <c r="D88" s="755" t="s">
        <v>1363</v>
      </c>
      <c r="E88" s="1"/>
      <c r="F88" s="350">
        <v>1</v>
      </c>
      <c r="G88" s="441" t="s">
        <v>328</v>
      </c>
      <c r="H88" s="739" t="s">
        <v>1372</v>
      </c>
      <c r="I88" s="1"/>
      <c r="J88" s="42"/>
      <c r="K88" s="1"/>
      <c r="L88" s="645">
        <v>417.45</v>
      </c>
      <c r="M88" s="1"/>
      <c r="N88" s="1"/>
      <c r="O88" s="645" t="s">
        <v>204</v>
      </c>
      <c r="P88" s="100"/>
      <c r="Q88" s="102"/>
      <c r="R88" s="102">
        <v>1</v>
      </c>
      <c r="S88" s="101"/>
      <c r="T88" s="101"/>
      <c r="U88" s="101"/>
      <c r="V88" s="101"/>
      <c r="W88" s="101"/>
      <c r="X88" s="101"/>
      <c r="Y88" s="101"/>
      <c r="Z88" s="731">
        <v>79.81</v>
      </c>
      <c r="AA88" s="201"/>
    </row>
    <row r="89" spans="1:27" ht="35.1" customHeight="1">
      <c r="A89" s="645"/>
      <c r="B89" s="736"/>
      <c r="C89" s="737"/>
      <c r="D89" s="757"/>
      <c r="E89" s="1"/>
      <c r="F89" s="350">
        <v>2</v>
      </c>
      <c r="G89" s="441" t="s">
        <v>329</v>
      </c>
      <c r="H89" s="740"/>
      <c r="I89" s="1"/>
      <c r="J89" s="42"/>
      <c r="K89" s="1"/>
      <c r="L89" s="645"/>
      <c r="M89" s="1"/>
      <c r="N89" s="1"/>
      <c r="O89" s="645"/>
      <c r="P89" s="100"/>
      <c r="Q89" s="102"/>
      <c r="R89" s="102"/>
      <c r="S89" s="102"/>
      <c r="T89" s="102"/>
      <c r="U89" s="102">
        <v>1</v>
      </c>
      <c r="V89" s="101"/>
      <c r="W89" s="101"/>
      <c r="X89" s="101"/>
      <c r="Y89" s="101"/>
      <c r="Z89" s="732"/>
      <c r="AA89" s="201"/>
    </row>
    <row r="90" spans="1:27" ht="35.1" customHeight="1">
      <c r="A90" s="645"/>
      <c r="B90" s="736"/>
      <c r="C90" s="737"/>
      <c r="D90" s="757"/>
      <c r="E90" s="1"/>
      <c r="F90" s="350">
        <v>3</v>
      </c>
      <c r="G90" s="441" t="s">
        <v>330</v>
      </c>
      <c r="H90" s="740"/>
      <c r="I90" s="1"/>
      <c r="J90" s="42"/>
      <c r="K90" s="1"/>
      <c r="L90" s="645"/>
      <c r="M90" s="1"/>
      <c r="N90" s="1"/>
      <c r="O90" s="645"/>
      <c r="P90" s="100"/>
      <c r="Q90" s="102"/>
      <c r="R90" s="102"/>
      <c r="S90" s="102"/>
      <c r="T90" s="102"/>
      <c r="U90" s="102"/>
      <c r="V90" s="102"/>
      <c r="W90" s="102">
        <v>1</v>
      </c>
      <c r="X90" s="101"/>
      <c r="Y90" s="101"/>
      <c r="Z90" s="732"/>
      <c r="AA90" s="212"/>
    </row>
    <row r="91" spans="1:27" ht="35.1" customHeight="1">
      <c r="A91" s="645"/>
      <c r="B91" s="736"/>
      <c r="C91" s="737"/>
      <c r="D91" s="756"/>
      <c r="E91" s="1"/>
      <c r="F91" s="350">
        <v>4</v>
      </c>
      <c r="G91" s="441" t="s">
        <v>331</v>
      </c>
      <c r="H91" s="741"/>
      <c r="I91" s="1"/>
      <c r="J91" s="42"/>
      <c r="K91" s="1"/>
      <c r="L91" s="645"/>
      <c r="M91" s="1"/>
      <c r="N91" s="1"/>
      <c r="O91" s="645"/>
      <c r="P91" s="100"/>
      <c r="Q91" s="102"/>
      <c r="R91" s="102"/>
      <c r="S91" s="102">
        <v>1</v>
      </c>
      <c r="T91" s="101"/>
      <c r="U91" s="101"/>
      <c r="V91" s="101"/>
      <c r="W91" s="101"/>
      <c r="X91" s="101"/>
      <c r="Y91" s="101"/>
      <c r="Z91" s="733"/>
      <c r="AA91" s="234" t="s">
        <v>1890</v>
      </c>
    </row>
    <row r="92" spans="1:27" ht="35.1" customHeight="1">
      <c r="A92" s="239">
        <v>46</v>
      </c>
      <c r="B92" s="255" t="s">
        <v>332</v>
      </c>
      <c r="C92" s="372" t="s">
        <v>308</v>
      </c>
      <c r="D92" s="431" t="s">
        <v>308</v>
      </c>
      <c r="E92" s="1"/>
      <c r="F92" s="350">
        <v>1</v>
      </c>
      <c r="G92" s="441" t="s">
        <v>333</v>
      </c>
      <c r="H92" s="450" t="s">
        <v>1753</v>
      </c>
      <c r="I92" s="1"/>
      <c r="J92" s="42"/>
      <c r="K92" s="1"/>
      <c r="L92" s="348">
        <v>102.34</v>
      </c>
      <c r="M92" s="1"/>
      <c r="N92" s="1"/>
      <c r="O92" s="348" t="s">
        <v>204</v>
      </c>
      <c r="P92" s="100"/>
      <c r="Q92" s="102"/>
      <c r="R92" s="102"/>
      <c r="S92" s="102"/>
      <c r="T92" s="102"/>
      <c r="U92" s="102">
        <v>1</v>
      </c>
      <c r="V92" s="101"/>
      <c r="W92" s="101"/>
      <c r="X92" s="101"/>
      <c r="Y92" s="101"/>
      <c r="Z92" s="205">
        <v>46.31</v>
      </c>
      <c r="AA92" s="201"/>
    </row>
    <row r="93" spans="1:27" ht="35.1" customHeight="1">
      <c r="A93" s="645">
        <v>47</v>
      </c>
      <c r="B93" s="736" t="s">
        <v>334</v>
      </c>
      <c r="C93" s="737" t="s">
        <v>308</v>
      </c>
      <c r="D93" s="755" t="s">
        <v>1364</v>
      </c>
      <c r="E93" s="1"/>
      <c r="F93" s="350">
        <v>1</v>
      </c>
      <c r="G93" s="441" t="s">
        <v>335</v>
      </c>
      <c r="H93" s="778" t="s">
        <v>1857</v>
      </c>
      <c r="I93" s="1"/>
      <c r="J93" s="42"/>
      <c r="K93" s="1"/>
      <c r="L93" s="645">
        <v>204.57</v>
      </c>
      <c r="M93" s="1"/>
      <c r="N93" s="1"/>
      <c r="O93" s="645" t="s">
        <v>204</v>
      </c>
      <c r="P93" s="100">
        <v>1</v>
      </c>
      <c r="Q93" s="101"/>
      <c r="R93" s="101"/>
      <c r="S93" s="101"/>
      <c r="T93" s="101"/>
      <c r="U93" s="101"/>
      <c r="V93" s="101"/>
      <c r="W93" s="101"/>
      <c r="X93" s="101"/>
      <c r="Y93" s="101"/>
      <c r="Z93" s="123"/>
      <c r="AA93" s="201"/>
    </row>
    <row r="94" spans="1:27" ht="35.1" customHeight="1">
      <c r="A94" s="645"/>
      <c r="B94" s="736"/>
      <c r="C94" s="737"/>
      <c r="D94" s="756"/>
      <c r="E94" s="1"/>
      <c r="F94" s="350">
        <v>2</v>
      </c>
      <c r="G94" s="441" t="s">
        <v>336</v>
      </c>
      <c r="H94" s="779"/>
      <c r="I94" s="1"/>
      <c r="J94" s="42"/>
      <c r="K94" s="1"/>
      <c r="L94" s="645"/>
      <c r="M94" s="1"/>
      <c r="N94" s="1"/>
      <c r="O94" s="645"/>
      <c r="P94" s="100"/>
      <c r="Q94" s="102">
        <v>1</v>
      </c>
      <c r="R94" s="101"/>
      <c r="S94" s="101"/>
      <c r="T94" s="101"/>
      <c r="U94" s="101"/>
      <c r="V94" s="101"/>
      <c r="W94" s="101"/>
      <c r="X94" s="101"/>
      <c r="Y94" s="101"/>
      <c r="Z94" s="123"/>
      <c r="AA94" s="201"/>
    </row>
    <row r="95" spans="1:27" ht="35.1" customHeight="1">
      <c r="A95" s="239">
        <v>48</v>
      </c>
      <c r="B95" s="255" t="s">
        <v>337</v>
      </c>
      <c r="C95" s="372" t="s">
        <v>308</v>
      </c>
      <c r="D95" s="431"/>
      <c r="E95" s="1"/>
      <c r="F95" s="350">
        <v>1</v>
      </c>
      <c r="G95" s="441" t="s">
        <v>338</v>
      </c>
      <c r="H95" s="451" t="s">
        <v>1373</v>
      </c>
      <c r="I95" s="1"/>
      <c r="J95" s="42"/>
      <c r="K95" s="1"/>
      <c r="L95" s="348">
        <v>104.08</v>
      </c>
      <c r="M95" s="1"/>
      <c r="N95" s="1"/>
      <c r="O95" s="348" t="s">
        <v>204</v>
      </c>
      <c r="P95" s="100"/>
      <c r="Q95" s="102"/>
      <c r="R95" s="102"/>
      <c r="S95" s="102"/>
      <c r="T95" s="102"/>
      <c r="U95" s="102">
        <v>1</v>
      </c>
      <c r="V95" s="101"/>
      <c r="W95" s="101"/>
      <c r="X95" s="101"/>
      <c r="Y95" s="101"/>
      <c r="Z95" s="205">
        <v>25.12</v>
      </c>
      <c r="AA95" s="201"/>
    </row>
    <row r="96" spans="1:27" ht="35.1" customHeight="1">
      <c r="A96" s="645">
        <v>49</v>
      </c>
      <c r="B96" s="736" t="s">
        <v>339</v>
      </c>
      <c r="C96" s="737" t="s">
        <v>340</v>
      </c>
      <c r="D96" s="783" t="s">
        <v>1365</v>
      </c>
      <c r="E96" s="1"/>
      <c r="F96" s="350">
        <v>1</v>
      </c>
      <c r="G96" s="439" t="s">
        <v>341</v>
      </c>
      <c r="H96" s="738" t="s">
        <v>1374</v>
      </c>
      <c r="I96" s="1"/>
      <c r="J96" s="42"/>
      <c r="K96" s="1"/>
      <c r="L96" s="645">
        <v>204.22</v>
      </c>
      <c r="M96" s="1"/>
      <c r="N96" s="1"/>
      <c r="O96" s="645" t="s">
        <v>204</v>
      </c>
      <c r="P96" s="100"/>
      <c r="Q96" s="102"/>
      <c r="R96" s="102"/>
      <c r="S96" s="102"/>
      <c r="T96" s="102"/>
      <c r="U96" s="102"/>
      <c r="V96" s="102"/>
      <c r="W96" s="102">
        <v>1</v>
      </c>
      <c r="X96" s="101"/>
      <c r="Y96" s="101"/>
      <c r="Z96" s="731">
        <v>63.07</v>
      </c>
      <c r="AA96" s="212"/>
    </row>
    <row r="97" spans="1:28" ht="35.1" customHeight="1">
      <c r="A97" s="645"/>
      <c r="B97" s="736"/>
      <c r="C97" s="737"/>
      <c r="D97" s="784"/>
      <c r="E97" s="1"/>
      <c r="F97" s="350">
        <v>2</v>
      </c>
      <c r="G97" s="439" t="s">
        <v>342</v>
      </c>
      <c r="H97" s="738"/>
      <c r="I97" s="1"/>
      <c r="J97" s="42"/>
      <c r="K97" s="1"/>
      <c r="L97" s="645"/>
      <c r="M97" s="1"/>
      <c r="N97" s="1"/>
      <c r="O97" s="645"/>
      <c r="P97" s="100">
        <v>1</v>
      </c>
      <c r="Q97" s="101"/>
      <c r="R97" s="101"/>
      <c r="S97" s="101"/>
      <c r="T97" s="101"/>
      <c r="U97" s="101"/>
      <c r="V97" s="101"/>
      <c r="W97" s="101"/>
      <c r="X97" s="101"/>
      <c r="Y97" s="101"/>
      <c r="Z97" s="733"/>
      <c r="AA97" s="201" t="s">
        <v>1746</v>
      </c>
    </row>
    <row r="98" spans="1:28" ht="35.1" customHeight="1">
      <c r="A98" s="239">
        <v>50</v>
      </c>
      <c r="B98" s="255" t="s">
        <v>343</v>
      </c>
      <c r="C98" s="372" t="s">
        <v>340</v>
      </c>
      <c r="D98" s="437" t="s">
        <v>1366</v>
      </c>
      <c r="E98" s="1"/>
      <c r="F98" s="350">
        <v>1</v>
      </c>
      <c r="G98" s="439" t="s">
        <v>2465</v>
      </c>
      <c r="H98" s="452" t="s">
        <v>1375</v>
      </c>
      <c r="I98" s="1"/>
      <c r="J98" s="42"/>
      <c r="K98" s="1"/>
      <c r="L98" s="348">
        <v>102.6</v>
      </c>
      <c r="M98" s="1"/>
      <c r="N98" s="1"/>
      <c r="O98" s="348" t="s">
        <v>204</v>
      </c>
      <c r="P98" s="100"/>
      <c r="Q98" s="102"/>
      <c r="R98" s="102"/>
      <c r="S98" s="102"/>
      <c r="T98" s="102"/>
      <c r="U98" s="102">
        <v>1</v>
      </c>
      <c r="V98" s="101"/>
      <c r="W98" s="101"/>
      <c r="X98" s="101"/>
      <c r="Y98" s="101"/>
      <c r="Z98" s="205">
        <v>9.58</v>
      </c>
      <c r="AA98" s="201"/>
    </row>
    <row r="99" spans="1:28" ht="35.1" customHeight="1">
      <c r="A99" s="239">
        <v>51</v>
      </c>
      <c r="B99" s="255" t="s">
        <v>344</v>
      </c>
      <c r="C99" s="372" t="s">
        <v>340</v>
      </c>
      <c r="D99" s="437" t="s">
        <v>1367</v>
      </c>
      <c r="E99" s="1"/>
      <c r="F99" s="350">
        <v>1</v>
      </c>
      <c r="G99" s="439" t="s">
        <v>345</v>
      </c>
      <c r="H99" s="443" t="s">
        <v>1754</v>
      </c>
      <c r="I99" s="1"/>
      <c r="J99" s="42" t="s">
        <v>1755</v>
      </c>
      <c r="K99" s="1"/>
      <c r="L99" s="348">
        <v>101.83</v>
      </c>
      <c r="M99" s="1"/>
      <c r="N99" s="1"/>
      <c r="O99" s="348" t="s">
        <v>204</v>
      </c>
      <c r="P99" s="100"/>
      <c r="Q99" s="102"/>
      <c r="R99" s="102">
        <v>1</v>
      </c>
      <c r="S99" s="101"/>
      <c r="T99" s="101"/>
      <c r="U99" s="101"/>
      <c r="V99" s="101"/>
      <c r="W99" s="101"/>
      <c r="X99" s="101"/>
      <c r="Y99" s="101"/>
      <c r="Z99" s="123"/>
      <c r="AA99" s="201"/>
    </row>
    <row r="100" spans="1:28" ht="35.1" customHeight="1">
      <c r="A100" s="239">
        <v>52</v>
      </c>
      <c r="B100" s="255" t="s">
        <v>346</v>
      </c>
      <c r="C100" s="372" t="s">
        <v>340</v>
      </c>
      <c r="D100" s="437" t="s">
        <v>1368</v>
      </c>
      <c r="E100" s="1"/>
      <c r="F100" s="350">
        <v>1</v>
      </c>
      <c r="G100" s="597" t="s">
        <v>347</v>
      </c>
      <c r="H100" s="443" t="s">
        <v>1889</v>
      </c>
      <c r="I100" s="1"/>
      <c r="J100" s="42"/>
      <c r="K100" s="1"/>
      <c r="L100" s="348">
        <v>102.47</v>
      </c>
      <c r="M100" s="1"/>
      <c r="N100" s="1"/>
      <c r="O100" s="348" t="s">
        <v>204</v>
      </c>
      <c r="P100" s="100"/>
      <c r="Q100" s="102"/>
      <c r="R100" s="102"/>
      <c r="S100" s="102"/>
      <c r="T100" s="102">
        <v>1</v>
      </c>
      <c r="U100" s="101"/>
      <c r="V100" s="101"/>
      <c r="W100" s="101"/>
      <c r="X100" s="101"/>
      <c r="Y100" s="101"/>
      <c r="Z100" s="123"/>
      <c r="AA100" s="201"/>
    </row>
    <row r="101" spans="1:28" ht="35.1" customHeight="1">
      <c r="A101" s="645">
        <v>53</v>
      </c>
      <c r="B101" s="736" t="s">
        <v>348</v>
      </c>
      <c r="C101" s="737" t="s">
        <v>340</v>
      </c>
      <c r="D101" s="783" t="s">
        <v>1369</v>
      </c>
      <c r="E101" s="1"/>
      <c r="F101" s="350">
        <v>1</v>
      </c>
      <c r="G101" s="439" t="s">
        <v>349</v>
      </c>
      <c r="H101" s="780" t="s">
        <v>1397</v>
      </c>
      <c r="I101" s="1"/>
      <c r="J101" s="42"/>
      <c r="K101" s="1"/>
      <c r="L101" s="645">
        <v>408.76</v>
      </c>
      <c r="M101" s="1"/>
      <c r="N101" s="1"/>
      <c r="O101" s="645" t="s">
        <v>204</v>
      </c>
      <c r="P101" s="100"/>
      <c r="Q101" s="102"/>
      <c r="R101" s="102"/>
      <c r="S101" s="102"/>
      <c r="T101" s="102"/>
      <c r="U101" s="102"/>
      <c r="V101" s="102"/>
      <c r="W101" s="102">
        <v>1</v>
      </c>
      <c r="X101" s="101"/>
      <c r="Y101" s="101"/>
      <c r="Z101" s="731">
        <v>170.24</v>
      </c>
      <c r="AA101" s="212"/>
    </row>
    <row r="102" spans="1:28" ht="35.1" customHeight="1">
      <c r="A102" s="645"/>
      <c r="B102" s="736"/>
      <c r="C102" s="737"/>
      <c r="D102" s="785"/>
      <c r="E102" s="1"/>
      <c r="F102" s="350">
        <v>2</v>
      </c>
      <c r="G102" s="439" t="s">
        <v>350</v>
      </c>
      <c r="H102" s="780"/>
      <c r="I102" s="1"/>
      <c r="J102" s="42"/>
      <c r="K102" s="1"/>
      <c r="L102" s="645"/>
      <c r="M102" s="1"/>
      <c r="N102" s="1"/>
      <c r="O102" s="645"/>
      <c r="P102" s="100"/>
      <c r="Q102" s="102"/>
      <c r="R102" s="102"/>
      <c r="S102" s="102"/>
      <c r="T102" s="102"/>
      <c r="U102" s="102"/>
      <c r="V102" s="102"/>
      <c r="W102" s="102">
        <v>1</v>
      </c>
      <c r="X102" s="101"/>
      <c r="Y102" s="101"/>
      <c r="Z102" s="732"/>
      <c r="AA102" s="212"/>
    </row>
    <row r="103" spans="1:28" ht="42.75" customHeight="1">
      <c r="A103" s="645"/>
      <c r="B103" s="736"/>
      <c r="C103" s="737"/>
      <c r="D103" s="785"/>
      <c r="E103" s="1"/>
      <c r="F103" s="350">
        <v>3</v>
      </c>
      <c r="G103" s="439" t="s">
        <v>351</v>
      </c>
      <c r="H103" s="780"/>
      <c r="I103" s="1"/>
      <c r="J103" s="42"/>
      <c r="K103" s="1"/>
      <c r="L103" s="645"/>
      <c r="M103" s="1"/>
      <c r="N103" s="1"/>
      <c r="O103" s="645"/>
      <c r="P103" s="100"/>
      <c r="Q103" s="102"/>
      <c r="R103" s="102"/>
      <c r="S103" s="102"/>
      <c r="T103" s="102"/>
      <c r="U103" s="102"/>
      <c r="V103" s="102"/>
      <c r="W103" s="102">
        <v>1</v>
      </c>
      <c r="X103" s="101"/>
      <c r="Y103" s="101"/>
      <c r="Z103" s="732"/>
      <c r="AA103" s="212"/>
    </row>
    <row r="104" spans="1:28" ht="35.1" customHeight="1">
      <c r="A104" s="645"/>
      <c r="B104" s="736"/>
      <c r="C104" s="737"/>
      <c r="D104" s="784"/>
      <c r="E104" s="1"/>
      <c r="F104" s="350">
        <v>4</v>
      </c>
      <c r="G104" s="439" t="s">
        <v>352</v>
      </c>
      <c r="H104" s="780"/>
      <c r="I104" s="1"/>
      <c r="J104" s="42"/>
      <c r="K104" s="1"/>
      <c r="L104" s="645"/>
      <c r="M104" s="1"/>
      <c r="N104" s="1"/>
      <c r="O104" s="645"/>
      <c r="P104" s="100"/>
      <c r="Q104" s="102"/>
      <c r="R104" s="102">
        <v>1</v>
      </c>
      <c r="S104" s="101"/>
      <c r="T104" s="101"/>
      <c r="U104" s="101"/>
      <c r="V104" s="101"/>
      <c r="W104" s="101"/>
      <c r="X104" s="101"/>
      <c r="Y104" s="101"/>
      <c r="Z104" s="733"/>
      <c r="AA104" s="201"/>
    </row>
    <row r="105" spans="1:28" ht="35.1" customHeight="1">
      <c r="A105" s="239">
        <v>54</v>
      </c>
      <c r="B105" s="255" t="s">
        <v>353</v>
      </c>
      <c r="C105" s="372" t="s">
        <v>340</v>
      </c>
      <c r="D105" s="437" t="s">
        <v>340</v>
      </c>
      <c r="E105" s="1"/>
      <c r="F105" s="350">
        <v>1</v>
      </c>
      <c r="G105" s="439" t="s">
        <v>354</v>
      </c>
      <c r="H105" s="452" t="s">
        <v>1756</v>
      </c>
      <c r="I105" s="1"/>
      <c r="J105" s="42"/>
      <c r="K105" s="1"/>
      <c r="L105" s="348">
        <v>102.04</v>
      </c>
      <c r="M105" s="1"/>
      <c r="N105" s="1"/>
      <c r="O105" s="348" t="s">
        <v>204</v>
      </c>
      <c r="P105" s="100"/>
      <c r="Q105" s="102"/>
      <c r="R105" s="102"/>
      <c r="S105" s="102"/>
      <c r="T105" s="102"/>
      <c r="U105" s="102">
        <v>1</v>
      </c>
      <c r="V105" s="101"/>
      <c r="W105" s="101"/>
      <c r="X105" s="101"/>
      <c r="Y105" s="101"/>
      <c r="Z105" s="205">
        <v>27.35</v>
      </c>
      <c r="AA105" s="201"/>
    </row>
    <row r="106" spans="1:28" ht="35.1" customHeight="1">
      <c r="A106" s="254">
        <v>55</v>
      </c>
      <c r="B106" s="242" t="s">
        <v>1964</v>
      </c>
      <c r="C106" s="438" t="s">
        <v>1965</v>
      </c>
      <c r="D106" s="439" t="s">
        <v>1351</v>
      </c>
      <c r="E106" s="244">
        <v>1</v>
      </c>
      <c r="F106" s="359">
        <v>1</v>
      </c>
      <c r="G106" s="442" t="s">
        <v>1966</v>
      </c>
      <c r="H106" s="453" t="s">
        <v>1967</v>
      </c>
      <c r="I106" s="39"/>
      <c r="J106" s="1"/>
      <c r="K106" s="1"/>
      <c r="L106" s="377" t="s">
        <v>2336</v>
      </c>
      <c r="M106" s="243"/>
      <c r="N106" s="1"/>
      <c r="O106" s="334"/>
      <c r="P106" s="225"/>
      <c r="Q106" s="330"/>
      <c r="R106" s="330"/>
      <c r="S106" s="102">
        <v>1</v>
      </c>
      <c r="T106" s="1"/>
      <c r="U106" s="1"/>
      <c r="V106" s="1"/>
      <c r="W106" s="1"/>
      <c r="X106" s="1"/>
      <c r="Y106" s="1"/>
      <c r="Z106" s="377">
        <v>15.92</v>
      </c>
      <c r="AA106" s="1"/>
      <c r="AB106" s="83"/>
    </row>
    <row r="107" spans="1:28" ht="35.1" customHeight="1">
      <c r="A107" s="254">
        <v>56</v>
      </c>
      <c r="B107" s="242" t="s">
        <v>1968</v>
      </c>
      <c r="C107" s="438" t="s">
        <v>1965</v>
      </c>
      <c r="D107" s="439" t="s">
        <v>1348</v>
      </c>
      <c r="E107" s="244">
        <v>1</v>
      </c>
      <c r="F107" s="359">
        <v>1</v>
      </c>
      <c r="G107" s="442" t="s">
        <v>1969</v>
      </c>
      <c r="H107" s="453" t="s">
        <v>1970</v>
      </c>
      <c r="I107" s="39"/>
      <c r="J107" s="1"/>
      <c r="K107" s="1"/>
      <c r="L107" s="377">
        <v>106.4</v>
      </c>
      <c r="M107" s="243"/>
      <c r="N107" s="1"/>
      <c r="O107" s="334"/>
      <c r="P107" s="225">
        <v>1</v>
      </c>
      <c r="Q107" s="243"/>
      <c r="R107" s="1"/>
      <c r="S107" s="1"/>
      <c r="T107" s="1"/>
      <c r="U107" s="1"/>
      <c r="V107" s="1"/>
      <c r="W107" s="1"/>
      <c r="X107" s="1"/>
      <c r="Y107" s="1"/>
      <c r="Z107" s="377"/>
      <c r="AA107" s="1"/>
      <c r="AB107" s="83"/>
    </row>
    <row r="108" spans="1:28" ht="35.1" customHeight="1">
      <c r="A108" s="786">
        <v>57</v>
      </c>
      <c r="B108" s="788" t="s">
        <v>1971</v>
      </c>
      <c r="C108" s="775" t="s">
        <v>1965</v>
      </c>
      <c r="D108" s="790" t="s">
        <v>1972</v>
      </c>
      <c r="E108" s="244">
        <v>1</v>
      </c>
      <c r="F108" s="359">
        <v>1</v>
      </c>
      <c r="G108" s="442" t="s">
        <v>1973</v>
      </c>
      <c r="H108" s="777" t="s">
        <v>1974</v>
      </c>
      <c r="I108" s="266"/>
      <c r="J108" s="1"/>
      <c r="K108" s="1"/>
      <c r="L108" s="642">
        <v>210.56</v>
      </c>
      <c r="M108" s="243"/>
      <c r="N108" s="1"/>
      <c r="O108" s="334"/>
      <c r="P108" s="225"/>
      <c r="Q108" s="331"/>
      <c r="R108" s="331"/>
      <c r="S108" s="102">
        <v>1</v>
      </c>
      <c r="T108" s="1"/>
      <c r="U108" s="1"/>
      <c r="V108" s="1"/>
      <c r="W108" s="1"/>
      <c r="X108" s="1"/>
      <c r="Y108" s="1"/>
      <c r="Z108" s="639">
        <v>30.65</v>
      </c>
      <c r="AA108" s="1"/>
      <c r="AB108" s="83"/>
    </row>
    <row r="109" spans="1:28" ht="35.1" customHeight="1">
      <c r="A109" s="786"/>
      <c r="B109" s="789"/>
      <c r="C109" s="776"/>
      <c r="D109" s="790"/>
      <c r="E109" s="244">
        <v>2</v>
      </c>
      <c r="F109" s="359">
        <v>2</v>
      </c>
      <c r="G109" s="442" t="s">
        <v>1975</v>
      </c>
      <c r="H109" s="777"/>
      <c r="I109" s="39"/>
      <c r="J109" s="1"/>
      <c r="K109" s="1"/>
      <c r="L109" s="643"/>
      <c r="M109" s="243"/>
      <c r="N109" s="1"/>
      <c r="O109" s="334"/>
      <c r="P109" s="225"/>
      <c r="Q109" s="331"/>
      <c r="R109" s="331"/>
      <c r="S109" s="102">
        <v>1</v>
      </c>
      <c r="T109" s="1"/>
      <c r="U109" s="1"/>
      <c r="V109" s="1"/>
      <c r="W109" s="1"/>
      <c r="X109" s="1"/>
      <c r="Y109" s="1"/>
      <c r="Z109" s="641"/>
      <c r="AA109" s="1"/>
      <c r="AB109" s="83"/>
    </row>
    <row r="110" spans="1:28" ht="35.1" customHeight="1">
      <c r="A110" s="254">
        <v>58</v>
      </c>
      <c r="B110" s="242" t="s">
        <v>1976</v>
      </c>
      <c r="C110" s="440" t="s">
        <v>308</v>
      </c>
      <c r="D110" s="439" t="s">
        <v>1977</v>
      </c>
      <c r="E110" s="244">
        <v>1</v>
      </c>
      <c r="F110" s="359">
        <v>1</v>
      </c>
      <c r="G110" s="442" t="s">
        <v>1978</v>
      </c>
      <c r="H110" s="453" t="s">
        <v>1928</v>
      </c>
      <c r="I110" s="39"/>
      <c r="J110" s="1"/>
      <c r="K110" s="1"/>
      <c r="L110" s="320">
        <v>103.05</v>
      </c>
      <c r="M110" s="243"/>
      <c r="N110" s="1"/>
      <c r="O110" s="334"/>
      <c r="P110" s="225">
        <v>1</v>
      </c>
      <c r="Q110" s="243"/>
      <c r="R110" s="1"/>
      <c r="S110" s="1"/>
      <c r="T110" s="1"/>
      <c r="U110" s="1"/>
      <c r="V110" s="1"/>
      <c r="W110" s="1"/>
      <c r="X110" s="1"/>
      <c r="Y110" s="1"/>
      <c r="Z110" s="377"/>
      <c r="AA110" s="1"/>
      <c r="AB110" s="83"/>
    </row>
    <row r="111" spans="1:28" ht="35.1" customHeight="1">
      <c r="A111" s="787">
        <v>59</v>
      </c>
      <c r="B111" s="788" t="s">
        <v>1979</v>
      </c>
      <c r="C111" s="775" t="s">
        <v>308</v>
      </c>
      <c r="D111" s="790" t="s">
        <v>1361</v>
      </c>
      <c r="E111" s="244">
        <v>1</v>
      </c>
      <c r="F111" s="359">
        <v>1</v>
      </c>
      <c r="G111" s="442" t="s">
        <v>1980</v>
      </c>
      <c r="H111" s="777" t="s">
        <v>2466</v>
      </c>
      <c r="I111" s="39"/>
      <c r="J111" s="1"/>
      <c r="K111" s="1"/>
      <c r="L111" s="642">
        <v>206.09</v>
      </c>
      <c r="M111" s="243"/>
      <c r="N111" s="1"/>
      <c r="O111" s="334"/>
      <c r="P111" s="225">
        <v>1</v>
      </c>
      <c r="Q111" s="243"/>
      <c r="R111" s="1"/>
      <c r="S111" s="1"/>
      <c r="T111" s="1"/>
      <c r="U111" s="1"/>
      <c r="V111" s="1"/>
      <c r="W111" s="1"/>
      <c r="X111" s="1"/>
      <c r="Y111" s="1"/>
      <c r="Z111" s="639">
        <v>29.85</v>
      </c>
      <c r="AA111" s="1"/>
      <c r="AB111" s="83"/>
    </row>
    <row r="112" spans="1:28" ht="35.1" customHeight="1">
      <c r="A112" s="787"/>
      <c r="B112" s="789"/>
      <c r="C112" s="776"/>
      <c r="D112" s="790"/>
      <c r="E112" s="244">
        <v>2</v>
      </c>
      <c r="F112" s="359">
        <v>2</v>
      </c>
      <c r="G112" s="442" t="s">
        <v>1981</v>
      </c>
      <c r="H112" s="777"/>
      <c r="I112" s="39"/>
      <c r="J112" s="1"/>
      <c r="K112" s="1"/>
      <c r="L112" s="643"/>
      <c r="M112" s="243"/>
      <c r="N112" s="1"/>
      <c r="O112" s="334"/>
      <c r="P112" s="225"/>
      <c r="Q112" s="330"/>
      <c r="R112" s="230"/>
      <c r="S112" s="102">
        <v>1</v>
      </c>
      <c r="T112" s="1"/>
      <c r="U112" s="1"/>
      <c r="V112" s="1"/>
      <c r="W112" s="1"/>
      <c r="X112" s="1"/>
      <c r="Y112" s="1"/>
      <c r="Z112" s="641"/>
      <c r="AA112" s="1"/>
      <c r="AB112" s="83"/>
    </row>
    <row r="113" spans="1:28" ht="35.1" customHeight="1">
      <c r="A113" s="786">
        <v>60</v>
      </c>
      <c r="B113" s="788" t="s">
        <v>1982</v>
      </c>
      <c r="C113" s="775" t="s">
        <v>308</v>
      </c>
      <c r="D113" s="439" t="s">
        <v>1983</v>
      </c>
      <c r="E113" s="244">
        <v>1</v>
      </c>
      <c r="F113" s="359">
        <v>1</v>
      </c>
      <c r="G113" s="442" t="s">
        <v>1984</v>
      </c>
      <c r="H113" s="777" t="s">
        <v>1985</v>
      </c>
      <c r="I113" s="39"/>
      <c r="J113" s="1"/>
      <c r="K113" s="1"/>
      <c r="L113" s="642">
        <v>208.72</v>
      </c>
      <c r="M113" s="243"/>
      <c r="N113" s="1"/>
      <c r="O113" s="334"/>
      <c r="P113" s="225">
        <v>1</v>
      </c>
      <c r="Q113" s="243"/>
      <c r="R113" s="1"/>
      <c r="S113" s="1"/>
      <c r="T113" s="1"/>
      <c r="U113" s="1"/>
      <c r="V113" s="1"/>
      <c r="W113" s="1"/>
      <c r="X113" s="1"/>
      <c r="Y113" s="1"/>
      <c r="Z113" s="377"/>
      <c r="AA113" s="1"/>
      <c r="AB113" s="83"/>
    </row>
    <row r="114" spans="1:28" ht="35.1" customHeight="1">
      <c r="A114" s="786"/>
      <c r="B114" s="789"/>
      <c r="C114" s="776"/>
      <c r="D114" s="439" t="s">
        <v>1983</v>
      </c>
      <c r="E114" s="244">
        <v>2</v>
      </c>
      <c r="F114" s="359">
        <v>2</v>
      </c>
      <c r="G114" s="442" t="s">
        <v>1986</v>
      </c>
      <c r="H114" s="777"/>
      <c r="I114" s="39"/>
      <c r="J114" s="1"/>
      <c r="K114" s="1"/>
      <c r="L114" s="643"/>
      <c r="M114" s="243"/>
      <c r="N114" s="1"/>
      <c r="O114" s="334"/>
      <c r="P114" s="225">
        <v>1</v>
      </c>
      <c r="Q114" s="243"/>
      <c r="R114" s="1"/>
      <c r="S114" s="1"/>
      <c r="T114" s="1"/>
      <c r="U114" s="1"/>
      <c r="V114" s="1"/>
      <c r="W114" s="1"/>
      <c r="X114" s="1"/>
      <c r="Y114" s="1"/>
      <c r="Z114" s="377"/>
      <c r="AA114" s="1"/>
      <c r="AB114" s="83"/>
    </row>
    <row r="115" spans="1:28" ht="35.1" customHeight="1">
      <c r="A115" s="253">
        <v>61</v>
      </c>
      <c r="B115" s="257" t="s">
        <v>1987</v>
      </c>
      <c r="C115" s="438" t="s">
        <v>308</v>
      </c>
      <c r="D115" s="439" t="s">
        <v>1362</v>
      </c>
      <c r="E115" s="244">
        <v>1</v>
      </c>
      <c r="F115" s="359">
        <v>1</v>
      </c>
      <c r="G115" s="442" t="s">
        <v>1988</v>
      </c>
      <c r="H115" s="453" t="s">
        <v>1989</v>
      </c>
      <c r="I115" s="39"/>
      <c r="J115" s="1"/>
      <c r="K115" s="1"/>
      <c r="L115" s="320">
        <v>102.8</v>
      </c>
      <c r="M115" s="243"/>
      <c r="N115" s="1"/>
      <c r="O115" s="334"/>
      <c r="P115" s="225">
        <v>1</v>
      </c>
      <c r="Q115" s="243"/>
      <c r="R115" s="1"/>
      <c r="S115" s="1"/>
      <c r="T115" s="1"/>
      <c r="U115" s="1"/>
      <c r="V115" s="1"/>
      <c r="W115" s="1"/>
      <c r="X115" s="1"/>
      <c r="Y115" s="1"/>
      <c r="Z115" s="377"/>
      <c r="AA115" s="1"/>
      <c r="AB115" s="83"/>
    </row>
    <row r="116" spans="1:28" ht="35.1" customHeight="1">
      <c r="A116" s="253">
        <v>62</v>
      </c>
      <c r="B116" s="242" t="s">
        <v>1990</v>
      </c>
      <c r="C116" s="438" t="s">
        <v>308</v>
      </c>
      <c r="D116" s="439" t="s">
        <v>1991</v>
      </c>
      <c r="E116" s="244">
        <v>1</v>
      </c>
      <c r="F116" s="359">
        <v>1</v>
      </c>
      <c r="G116" s="442" t="s">
        <v>1992</v>
      </c>
      <c r="H116" s="453" t="s">
        <v>1747</v>
      </c>
      <c r="I116" s="39"/>
      <c r="J116" s="1"/>
      <c r="K116" s="1"/>
      <c r="L116" s="320">
        <v>102.71</v>
      </c>
      <c r="M116" s="243"/>
      <c r="N116" s="1"/>
      <c r="O116" s="334"/>
      <c r="P116" s="225"/>
      <c r="Q116" s="243"/>
      <c r="R116" s="1"/>
      <c r="S116" s="1"/>
      <c r="T116" s="1"/>
      <c r="U116" s="1"/>
      <c r="V116" s="1"/>
      <c r="W116" s="1"/>
      <c r="X116" s="1"/>
      <c r="Y116" s="1"/>
      <c r="Z116" s="377"/>
      <c r="AA116" s="1"/>
      <c r="AB116" s="83"/>
    </row>
    <row r="117" spans="1:28" ht="35.1" customHeight="1">
      <c r="A117" s="253">
        <v>63</v>
      </c>
      <c r="B117" s="258" t="s">
        <v>1993</v>
      </c>
      <c r="C117" s="438" t="s">
        <v>308</v>
      </c>
      <c r="D117" s="439" t="s">
        <v>1364</v>
      </c>
      <c r="E117" s="244">
        <v>1</v>
      </c>
      <c r="F117" s="359">
        <v>1</v>
      </c>
      <c r="G117" s="442" t="s">
        <v>1994</v>
      </c>
      <c r="H117" s="453" t="s">
        <v>1747</v>
      </c>
      <c r="I117" s="39"/>
      <c r="J117" s="1"/>
      <c r="K117" s="1"/>
      <c r="L117" s="320">
        <v>102.74</v>
      </c>
      <c r="M117" s="243"/>
      <c r="N117" s="1"/>
      <c r="O117" s="334"/>
      <c r="P117" s="225"/>
      <c r="Q117" s="243"/>
      <c r="R117" s="1"/>
      <c r="S117" s="1"/>
      <c r="T117" s="1"/>
      <c r="U117" s="1"/>
      <c r="V117" s="1"/>
      <c r="W117" s="1"/>
      <c r="X117" s="1"/>
      <c r="Y117" s="1"/>
      <c r="Z117" s="377"/>
      <c r="AA117" s="1"/>
      <c r="AB117" s="83"/>
    </row>
    <row r="118" spans="1:28" ht="35.1" customHeight="1">
      <c r="A118" s="253">
        <v>64</v>
      </c>
      <c r="B118" s="258" t="s">
        <v>1995</v>
      </c>
      <c r="C118" s="440" t="s">
        <v>211</v>
      </c>
      <c r="D118" s="439" t="s">
        <v>1996</v>
      </c>
      <c r="E118" s="244">
        <v>1</v>
      </c>
      <c r="F118" s="359">
        <v>1</v>
      </c>
      <c r="G118" s="442" t="s">
        <v>1997</v>
      </c>
      <c r="H118" s="453" t="s">
        <v>1998</v>
      </c>
      <c r="I118" s="39"/>
      <c r="J118" s="1"/>
      <c r="K118" s="1"/>
      <c r="L118" s="320">
        <v>104.4</v>
      </c>
      <c r="M118" s="243"/>
      <c r="N118" s="1"/>
      <c r="O118" s="334"/>
      <c r="P118" s="225">
        <v>1</v>
      </c>
      <c r="Q118" s="243"/>
      <c r="R118" s="1"/>
      <c r="S118" s="1"/>
      <c r="T118" s="1"/>
      <c r="U118" s="1"/>
      <c r="V118" s="1"/>
      <c r="W118" s="1"/>
      <c r="X118" s="1"/>
      <c r="Y118" s="1"/>
      <c r="Z118" s="377">
        <v>64.790000000000006</v>
      </c>
      <c r="AA118" s="1"/>
      <c r="AB118" s="83"/>
    </row>
    <row r="119" spans="1:28" ht="35.1" customHeight="1">
      <c r="A119" s="253">
        <v>65</v>
      </c>
      <c r="B119" s="258" t="s">
        <v>1999</v>
      </c>
      <c r="C119" s="440" t="s">
        <v>211</v>
      </c>
      <c r="D119" s="439" t="s">
        <v>1345</v>
      </c>
      <c r="E119" s="244">
        <v>1</v>
      </c>
      <c r="F119" s="359">
        <v>1</v>
      </c>
      <c r="G119" s="442" t="s">
        <v>2000</v>
      </c>
      <c r="H119" s="453" t="s">
        <v>2467</v>
      </c>
      <c r="I119" s="39"/>
      <c r="J119" s="1"/>
      <c r="K119" s="1"/>
      <c r="L119" s="320">
        <v>102.41</v>
      </c>
      <c r="M119" s="243"/>
      <c r="N119" s="1"/>
      <c r="O119" s="334"/>
      <c r="P119" s="225"/>
      <c r="Q119" s="330"/>
      <c r="R119" s="330"/>
      <c r="S119" s="330"/>
      <c r="T119" s="102">
        <v>1</v>
      </c>
      <c r="U119" s="1"/>
      <c r="V119" s="1"/>
      <c r="W119" s="1"/>
      <c r="X119" s="1"/>
      <c r="Y119" s="1"/>
      <c r="Z119" s="377">
        <v>21.53</v>
      </c>
      <c r="AA119" s="1"/>
      <c r="AB119" s="83"/>
    </row>
    <row r="120" spans="1:28" ht="35.1" customHeight="1">
      <c r="A120" s="787">
        <v>66</v>
      </c>
      <c r="B120" s="788" t="s">
        <v>2001</v>
      </c>
      <c r="C120" s="775" t="s">
        <v>211</v>
      </c>
      <c r="D120" s="790" t="s">
        <v>1328</v>
      </c>
      <c r="E120" s="244">
        <v>1</v>
      </c>
      <c r="F120" s="359">
        <v>1</v>
      </c>
      <c r="G120" s="442" t="s">
        <v>2002</v>
      </c>
      <c r="H120" s="777" t="s">
        <v>2468</v>
      </c>
      <c r="I120" s="39"/>
      <c r="J120" s="1"/>
      <c r="K120" s="1"/>
      <c r="L120" s="642">
        <v>209.14</v>
      </c>
      <c r="M120" s="243"/>
      <c r="N120" s="1"/>
      <c r="O120" s="334"/>
      <c r="P120" s="225">
        <v>1</v>
      </c>
      <c r="Q120" s="243"/>
      <c r="R120" s="1"/>
      <c r="S120" s="1"/>
      <c r="T120" s="1"/>
      <c r="U120" s="1"/>
      <c r="V120" s="1"/>
      <c r="W120" s="1"/>
      <c r="X120" s="1"/>
      <c r="Y120" s="1"/>
      <c r="Z120" s="377"/>
      <c r="AA120" s="1"/>
      <c r="AB120" s="83"/>
    </row>
    <row r="121" spans="1:28" ht="35.1" customHeight="1">
      <c r="A121" s="787"/>
      <c r="B121" s="789"/>
      <c r="C121" s="776"/>
      <c r="D121" s="790"/>
      <c r="E121" s="244">
        <v>2</v>
      </c>
      <c r="F121" s="359">
        <v>2</v>
      </c>
      <c r="G121" s="442" t="s">
        <v>2003</v>
      </c>
      <c r="H121" s="777"/>
      <c r="I121" s="39"/>
      <c r="J121" s="1"/>
      <c r="K121" s="1"/>
      <c r="L121" s="643"/>
      <c r="M121" s="243"/>
      <c r="N121" s="1"/>
      <c r="O121" s="334"/>
      <c r="P121" s="225">
        <v>1</v>
      </c>
      <c r="Q121" s="243"/>
      <c r="R121" s="1"/>
      <c r="S121" s="1"/>
      <c r="T121" s="1"/>
      <c r="U121" s="1"/>
      <c r="V121" s="1"/>
      <c r="W121" s="1"/>
      <c r="X121" s="1"/>
      <c r="Y121" s="1"/>
      <c r="Z121" s="377"/>
      <c r="AA121" s="1"/>
      <c r="AB121" s="83"/>
    </row>
    <row r="122" spans="1:28" ht="35.1" customHeight="1">
      <c r="A122" s="787">
        <v>67</v>
      </c>
      <c r="B122" s="791" t="s">
        <v>2004</v>
      </c>
      <c r="C122" s="792" t="s">
        <v>308</v>
      </c>
      <c r="D122" s="790" t="s">
        <v>1364</v>
      </c>
      <c r="E122" s="244">
        <v>1</v>
      </c>
      <c r="F122" s="359">
        <v>1</v>
      </c>
      <c r="G122" s="442" t="s">
        <v>2005</v>
      </c>
      <c r="H122" s="777" t="s">
        <v>2006</v>
      </c>
      <c r="I122" s="39"/>
      <c r="J122" s="1"/>
      <c r="K122" s="1"/>
      <c r="L122" s="642">
        <v>215.6</v>
      </c>
      <c r="M122" s="243"/>
      <c r="N122" s="1"/>
      <c r="O122" s="334"/>
      <c r="P122" s="225"/>
      <c r="Q122" s="330"/>
      <c r="R122" s="230"/>
      <c r="S122" s="230"/>
      <c r="T122" s="102">
        <v>1</v>
      </c>
      <c r="U122" s="1"/>
      <c r="V122" s="1"/>
      <c r="W122" s="1"/>
      <c r="X122" s="1"/>
      <c r="Y122" s="1"/>
      <c r="Z122" s="639">
        <v>23.02</v>
      </c>
      <c r="AA122" s="1"/>
      <c r="AB122" s="83"/>
    </row>
    <row r="123" spans="1:28" ht="35.1" customHeight="1">
      <c r="A123" s="787"/>
      <c r="B123" s="791"/>
      <c r="C123" s="792"/>
      <c r="D123" s="790"/>
      <c r="E123" s="244">
        <v>2</v>
      </c>
      <c r="F123" s="359">
        <v>2</v>
      </c>
      <c r="G123" s="442" t="s">
        <v>2007</v>
      </c>
      <c r="H123" s="777"/>
      <c r="I123" s="39"/>
      <c r="J123" s="1"/>
      <c r="K123" s="1"/>
      <c r="L123" s="643"/>
      <c r="M123" s="243"/>
      <c r="N123" s="1"/>
      <c r="O123" s="334"/>
      <c r="P123" s="225"/>
      <c r="Q123" s="330"/>
      <c r="R123" s="102">
        <v>1</v>
      </c>
      <c r="S123" s="1"/>
      <c r="T123" s="1"/>
      <c r="U123" s="1"/>
      <c r="V123" s="1"/>
      <c r="W123" s="1"/>
      <c r="X123" s="1"/>
      <c r="Y123" s="1"/>
      <c r="Z123" s="641"/>
      <c r="AA123" s="1"/>
      <c r="AB123" s="83"/>
    </row>
    <row r="124" spans="1:28" ht="20.100000000000001" customHeight="1">
      <c r="A124" s="377"/>
      <c r="B124" s="107" t="s">
        <v>206</v>
      </c>
      <c r="C124" s="388"/>
      <c r="D124" s="388"/>
      <c r="E124" s="357"/>
      <c r="F124" s="69">
        <f>F11+F12+F13+F15+F17+F21+F22+F24+F26+F27+F30+F32+F33+F36+F38+F39+F41+F45+F47+F48+F51+F52+F53+F55+F57+F58+F63+F65+F67+F69+F70+F71+F72+F74+F81+F83+F84+F87+F91+F92+F94+F95+F97+F98+F99+F100+F104+F105+F106+F107+F109+F110+F112+F114+F115+F116+F117+F118+F119+F121+F123+F42+F54+F31+F43+F44+F82</f>
        <v>116</v>
      </c>
      <c r="G124" s="377"/>
      <c r="H124" s="393"/>
      <c r="I124" s="377"/>
      <c r="J124" s="377"/>
      <c r="K124" s="377"/>
      <c r="L124" s="69">
        <f>SUM(L8:L105)</f>
        <v>10086.250000000002</v>
      </c>
      <c r="M124" s="377"/>
      <c r="N124" s="377"/>
      <c r="O124" s="380"/>
      <c r="P124" s="69">
        <f>SUM(P8:P123)</f>
        <v>24</v>
      </c>
      <c r="Q124" s="69">
        <f t="shared" ref="Q124:Z124" si="0">SUM(Q8:Q123)</f>
        <v>2</v>
      </c>
      <c r="R124" s="69">
        <f t="shared" si="0"/>
        <v>14</v>
      </c>
      <c r="S124" s="69">
        <f t="shared" si="0"/>
        <v>13</v>
      </c>
      <c r="T124" s="69">
        <f t="shared" si="0"/>
        <v>7</v>
      </c>
      <c r="U124" s="69">
        <f t="shared" si="0"/>
        <v>25</v>
      </c>
      <c r="V124" s="69">
        <f t="shared" si="0"/>
        <v>3</v>
      </c>
      <c r="W124" s="69">
        <f t="shared" si="0"/>
        <v>22</v>
      </c>
      <c r="X124" s="69">
        <f t="shared" si="0"/>
        <v>0</v>
      </c>
      <c r="Y124" s="69">
        <f t="shared" si="0"/>
        <v>0</v>
      </c>
      <c r="Z124" s="69">
        <f t="shared" si="0"/>
        <v>2272.8699999999994</v>
      </c>
      <c r="AA124" s="393"/>
    </row>
  </sheetData>
  <mergeCells count="277">
    <mergeCell ref="Z14:Z15"/>
    <mergeCell ref="Z16:Z17"/>
    <mergeCell ref="A108:A109"/>
    <mergeCell ref="A111:A112"/>
    <mergeCell ref="A113:A114"/>
    <mergeCell ref="A120:A121"/>
    <mergeCell ref="A122:A123"/>
    <mergeCell ref="B120:B121"/>
    <mergeCell ref="C120:C121"/>
    <mergeCell ref="D120:D121"/>
    <mergeCell ref="H120:H121"/>
    <mergeCell ref="B122:B123"/>
    <mergeCell ref="C122:C123"/>
    <mergeCell ref="D122:D123"/>
    <mergeCell ref="H122:H123"/>
    <mergeCell ref="B108:B109"/>
    <mergeCell ref="C108:C109"/>
    <mergeCell ref="D108:D109"/>
    <mergeCell ref="H108:H109"/>
    <mergeCell ref="B111:B112"/>
    <mergeCell ref="C111:C112"/>
    <mergeCell ref="D111:D112"/>
    <mergeCell ref="H111:H112"/>
    <mergeCell ref="B113:B114"/>
    <mergeCell ref="C113:C114"/>
    <mergeCell ref="H113:H114"/>
    <mergeCell ref="H88:H91"/>
    <mergeCell ref="D88:D91"/>
    <mergeCell ref="D85:D87"/>
    <mergeCell ref="H93:H94"/>
    <mergeCell ref="H96:H97"/>
    <mergeCell ref="H101:H104"/>
    <mergeCell ref="D59:D63"/>
    <mergeCell ref="D64:D65"/>
    <mergeCell ref="D66:D67"/>
    <mergeCell ref="D68:D69"/>
    <mergeCell ref="D73:D74"/>
    <mergeCell ref="D82:D83"/>
    <mergeCell ref="D93:D94"/>
    <mergeCell ref="D96:D97"/>
    <mergeCell ref="D101:D104"/>
    <mergeCell ref="D75:D81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M5:M7"/>
    <mergeCell ref="N5:N7"/>
    <mergeCell ref="O5:O7"/>
    <mergeCell ref="K5:K7"/>
    <mergeCell ref="I5:I7"/>
    <mergeCell ref="A4:AA4"/>
    <mergeCell ref="A14:A15"/>
    <mergeCell ref="B14:B15"/>
    <mergeCell ref="C14:C15"/>
    <mergeCell ref="L14:L15"/>
    <mergeCell ref="O14:O15"/>
    <mergeCell ref="O8:O11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A8:A11"/>
    <mergeCell ref="B8:B11"/>
    <mergeCell ref="C8:C11"/>
    <mergeCell ref="L8:L11"/>
    <mergeCell ref="D8:D11"/>
    <mergeCell ref="H8:H11"/>
    <mergeCell ref="I8:I11"/>
    <mergeCell ref="H14:H15"/>
    <mergeCell ref="D14:D15"/>
    <mergeCell ref="A18:A21"/>
    <mergeCell ref="B18:B21"/>
    <mergeCell ref="C18:C21"/>
    <mergeCell ref="L18:L21"/>
    <mergeCell ref="O18:O21"/>
    <mergeCell ref="A16:A17"/>
    <mergeCell ref="B16:B17"/>
    <mergeCell ref="C16:C17"/>
    <mergeCell ref="L16:L17"/>
    <mergeCell ref="O16:O17"/>
    <mergeCell ref="H16:H17"/>
    <mergeCell ref="H18:H21"/>
    <mergeCell ref="D18:D21"/>
    <mergeCell ref="D16:D17"/>
    <mergeCell ref="A25:A26"/>
    <mergeCell ref="B25:B26"/>
    <mergeCell ref="C25:C26"/>
    <mergeCell ref="L25:L26"/>
    <mergeCell ref="O25:O26"/>
    <mergeCell ref="A23:A24"/>
    <mergeCell ref="B23:B24"/>
    <mergeCell ref="C23:C24"/>
    <mergeCell ref="L23:L24"/>
    <mergeCell ref="O23:O24"/>
    <mergeCell ref="H23:H24"/>
    <mergeCell ref="H25:H26"/>
    <mergeCell ref="D23:D24"/>
    <mergeCell ref="D25:D26"/>
    <mergeCell ref="C31:C32"/>
    <mergeCell ref="L31:L32"/>
    <mergeCell ref="O31:O32"/>
    <mergeCell ref="A28:A30"/>
    <mergeCell ref="B28:B30"/>
    <mergeCell ref="C28:C30"/>
    <mergeCell ref="L28:L30"/>
    <mergeCell ref="O28:O30"/>
    <mergeCell ref="H28:H30"/>
    <mergeCell ref="I28:I30"/>
    <mergeCell ref="D28:D30"/>
    <mergeCell ref="D31:D32"/>
    <mergeCell ref="A37:A38"/>
    <mergeCell ref="B37:B38"/>
    <mergeCell ref="C37:C38"/>
    <mergeCell ref="L37:L38"/>
    <mergeCell ref="O37:O38"/>
    <mergeCell ref="A34:A36"/>
    <mergeCell ref="B34:B36"/>
    <mergeCell ref="C34:C36"/>
    <mergeCell ref="L34:L36"/>
    <mergeCell ref="O34:O36"/>
    <mergeCell ref="H34:H36"/>
    <mergeCell ref="H37:H38"/>
    <mergeCell ref="I37:I38"/>
    <mergeCell ref="I34:I36"/>
    <mergeCell ref="D34:D36"/>
    <mergeCell ref="D37:D38"/>
    <mergeCell ref="C42:C45"/>
    <mergeCell ref="L42:L45"/>
    <mergeCell ref="O42:O45"/>
    <mergeCell ref="A40:A41"/>
    <mergeCell ref="B40:B41"/>
    <mergeCell ref="C40:C41"/>
    <mergeCell ref="L40:L41"/>
    <mergeCell ref="O40:O41"/>
    <mergeCell ref="H40:H41"/>
    <mergeCell ref="I40:I41"/>
    <mergeCell ref="I42:I45"/>
    <mergeCell ref="D40:D41"/>
    <mergeCell ref="D42:D45"/>
    <mergeCell ref="A49:A51"/>
    <mergeCell ref="B49:B51"/>
    <mergeCell ref="C49:C51"/>
    <mergeCell ref="L49:L51"/>
    <mergeCell ref="O49:O51"/>
    <mergeCell ref="A46:A47"/>
    <mergeCell ref="B46:B47"/>
    <mergeCell ref="C46:C47"/>
    <mergeCell ref="L46:L47"/>
    <mergeCell ref="O46:O47"/>
    <mergeCell ref="H46:H47"/>
    <mergeCell ref="I46:I47"/>
    <mergeCell ref="H49:H51"/>
    <mergeCell ref="D46:D47"/>
    <mergeCell ref="D49:D51"/>
    <mergeCell ref="A56:A57"/>
    <mergeCell ref="B56:B57"/>
    <mergeCell ref="C56:C57"/>
    <mergeCell ref="L56:L57"/>
    <mergeCell ref="O56:O57"/>
    <mergeCell ref="C54:C55"/>
    <mergeCell ref="L54:L55"/>
    <mergeCell ref="O54:O55"/>
    <mergeCell ref="H56:H57"/>
    <mergeCell ref="I56:I57"/>
    <mergeCell ref="D54:D55"/>
    <mergeCell ref="D56:D57"/>
    <mergeCell ref="A59:A63"/>
    <mergeCell ref="B59:B63"/>
    <mergeCell ref="C59:C63"/>
    <mergeCell ref="L59:L63"/>
    <mergeCell ref="O59:O63"/>
    <mergeCell ref="H59:H63"/>
    <mergeCell ref="I59:I63"/>
    <mergeCell ref="H64:H65"/>
    <mergeCell ref="I64:I65"/>
    <mergeCell ref="A66:A67"/>
    <mergeCell ref="B66:B67"/>
    <mergeCell ref="C66:C67"/>
    <mergeCell ref="L66:L67"/>
    <mergeCell ref="O66:O67"/>
    <mergeCell ref="H66:H67"/>
    <mergeCell ref="H68:H69"/>
    <mergeCell ref="A64:A65"/>
    <mergeCell ref="B64:B65"/>
    <mergeCell ref="C64:C65"/>
    <mergeCell ref="L64:L65"/>
    <mergeCell ref="O64:O65"/>
    <mergeCell ref="B73:B74"/>
    <mergeCell ref="C73:C74"/>
    <mergeCell ref="L73:L74"/>
    <mergeCell ref="O73:O74"/>
    <mergeCell ref="H75:H81"/>
    <mergeCell ref="I74:I80"/>
    <mergeCell ref="H73:H74"/>
    <mergeCell ref="A68:A69"/>
    <mergeCell ref="B68:B69"/>
    <mergeCell ref="C68:C69"/>
    <mergeCell ref="L68:L69"/>
    <mergeCell ref="O68:O69"/>
    <mergeCell ref="B85:B87"/>
    <mergeCell ref="C85:C87"/>
    <mergeCell ref="L85:L87"/>
    <mergeCell ref="O85:O87"/>
    <mergeCell ref="C82:C83"/>
    <mergeCell ref="L82:L83"/>
    <mergeCell ref="O82:O83"/>
    <mergeCell ref="H85:H87"/>
    <mergeCell ref="A2:AA2"/>
    <mergeCell ref="Z23:Z24"/>
    <mergeCell ref="Z25:Z26"/>
    <mergeCell ref="Z28:Z30"/>
    <mergeCell ref="Z34:Z36"/>
    <mergeCell ref="Z40:Z41"/>
    <mergeCell ref="Z46:Z47"/>
    <mergeCell ref="Z49:Z51"/>
    <mergeCell ref="Z56:Z57"/>
    <mergeCell ref="Z37:Z38"/>
    <mergeCell ref="A75:A81"/>
    <mergeCell ref="B75:B81"/>
    <mergeCell ref="C75:C81"/>
    <mergeCell ref="L75:L81"/>
    <mergeCell ref="O75:O81"/>
    <mergeCell ref="A73:A74"/>
    <mergeCell ref="A1:AA1"/>
    <mergeCell ref="A3:Y3"/>
    <mergeCell ref="A101:A104"/>
    <mergeCell ref="B101:B104"/>
    <mergeCell ref="C101:C104"/>
    <mergeCell ref="L101:L104"/>
    <mergeCell ref="O101:O104"/>
    <mergeCell ref="A96:A97"/>
    <mergeCell ref="B96:B97"/>
    <mergeCell ref="C96:C97"/>
    <mergeCell ref="L96:L97"/>
    <mergeCell ref="O96:O97"/>
    <mergeCell ref="A93:A94"/>
    <mergeCell ref="B93:B94"/>
    <mergeCell ref="C93:C94"/>
    <mergeCell ref="L93:L94"/>
    <mergeCell ref="O93:O94"/>
    <mergeCell ref="A88:A91"/>
    <mergeCell ref="B88:B91"/>
    <mergeCell ref="C88:C91"/>
    <mergeCell ref="L88:L91"/>
    <mergeCell ref="O88:O91"/>
    <mergeCell ref="A85:A87"/>
    <mergeCell ref="Z18:Z21"/>
    <mergeCell ref="L122:L123"/>
    <mergeCell ref="L120:L121"/>
    <mergeCell ref="L113:L114"/>
    <mergeCell ref="L111:L112"/>
    <mergeCell ref="L108:L109"/>
    <mergeCell ref="Z59:Z63"/>
    <mergeCell ref="Z64:Z65"/>
    <mergeCell ref="Z75:Z81"/>
    <mergeCell ref="Z85:Z87"/>
    <mergeCell ref="Z88:Z91"/>
    <mergeCell ref="Z96:Z97"/>
    <mergeCell ref="Z101:Z104"/>
    <mergeCell ref="Z111:Z112"/>
    <mergeCell ref="Z66:Z67"/>
    <mergeCell ref="Z108:Z109"/>
    <mergeCell ref="Z122:Z123"/>
  </mergeCells>
  <pageMargins left="0.26" right="0.12" top="0.37" bottom="0.34" header="0.13" footer="0.13"/>
  <pageSetup paperSize="9" scale="71" orientation="landscape" r:id="rId1"/>
  <headerFooter differentOddEven="1" differentFirst="1"/>
  <rowBreaks count="4" manualBreakCount="4">
    <brk id="22" max="26" man="1"/>
    <brk id="39" max="26" man="1"/>
    <brk id="58" max="26" man="1"/>
    <brk id="74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63"/>
  <sheetViews>
    <sheetView showGridLines="0" view="pageBreakPreview" zoomScale="84" zoomScaleSheetLayoutView="84" workbookViewId="0">
      <pane xSplit="1" ySplit="7" topLeftCell="B54" activePane="bottomRight" state="frozen"/>
      <selection pane="topRight" activeCell="B1" sqref="B1"/>
      <selection pane="bottomLeft" activeCell="A8" sqref="A8"/>
      <selection pane="bottomRight" activeCell="X58" sqref="X58"/>
    </sheetView>
  </sheetViews>
  <sheetFormatPr defaultRowHeight="15"/>
  <cols>
    <col min="1" max="1" width="4.140625" style="11" customWidth="1"/>
    <col min="2" max="2" width="10.5703125" style="11" customWidth="1"/>
    <col min="3" max="3" width="9.85546875" style="11" customWidth="1"/>
    <col min="4" max="4" width="17" style="11" customWidth="1"/>
    <col min="5" max="5" width="3.85546875" bestFit="1" customWidth="1"/>
    <col min="6" max="6" width="30" customWidth="1"/>
    <col min="7" max="7" width="25.140625" style="36" customWidth="1"/>
    <col min="8" max="8" width="7.85546875" style="12" hidden="1" customWidth="1"/>
    <col min="9" max="9" width="8.140625" hidden="1" customWidth="1"/>
    <col min="10" max="10" width="10.7109375" style="11" customWidth="1"/>
    <col min="11" max="11" width="9.140625" hidden="1" customWidth="1"/>
    <col min="12" max="12" width="6.140625" hidden="1" customWidth="1"/>
    <col min="13" max="13" width="7.7109375" style="45" customWidth="1"/>
    <col min="14" max="14" width="4.28515625" style="10" hidden="1" customWidth="1"/>
    <col min="15" max="23" width="5.7109375" customWidth="1"/>
    <col min="24" max="24" width="10.7109375" customWidth="1"/>
    <col min="25" max="25" width="13.5703125" customWidth="1"/>
  </cols>
  <sheetData>
    <row r="1" spans="1:25">
      <c r="A1" s="793" t="s">
        <v>18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</row>
    <row r="2" spans="1:25" ht="15" customHeight="1">
      <c r="A2" s="796" t="str">
        <f>'Patna (West)'!A2</f>
        <v>Progress Report for the construction of SSS ( Sanc. Year 2012 - 13 )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</row>
    <row r="3" spans="1:25" ht="20.100000000000001" customHeight="1">
      <c r="A3" s="795" t="s">
        <v>42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819" t="str">
        <f>Summary!V3</f>
        <v>Date:-28.02.2015</v>
      </c>
      <c r="Y3" s="791"/>
    </row>
    <row r="4" spans="1:25" ht="20.100000000000001" customHeight="1">
      <c r="A4" s="821" t="s">
        <v>1873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</row>
    <row r="5" spans="1:25" ht="18" customHeight="1">
      <c r="A5" s="615" t="s">
        <v>0</v>
      </c>
      <c r="B5" s="615" t="s">
        <v>1</v>
      </c>
      <c r="C5" s="615" t="s">
        <v>2</v>
      </c>
      <c r="D5" s="615" t="s">
        <v>3</v>
      </c>
      <c r="E5" s="615" t="s">
        <v>0</v>
      </c>
      <c r="F5" s="616" t="s">
        <v>4</v>
      </c>
      <c r="G5" s="615" t="s">
        <v>5</v>
      </c>
      <c r="H5" s="610" t="s">
        <v>209</v>
      </c>
      <c r="I5" s="615" t="s">
        <v>207</v>
      </c>
      <c r="J5" s="610" t="s">
        <v>208</v>
      </c>
      <c r="K5" s="610" t="s">
        <v>31</v>
      </c>
      <c r="L5" s="615" t="s">
        <v>19</v>
      </c>
      <c r="M5" s="610" t="s">
        <v>32</v>
      </c>
      <c r="N5" s="670" t="s">
        <v>15</v>
      </c>
      <c r="O5" s="670"/>
      <c r="P5" s="670"/>
      <c r="Q5" s="670"/>
      <c r="R5" s="670"/>
      <c r="S5" s="670"/>
      <c r="T5" s="670"/>
      <c r="U5" s="670"/>
      <c r="V5" s="670"/>
      <c r="W5" s="670"/>
      <c r="X5" s="610" t="s">
        <v>20</v>
      </c>
      <c r="Y5" s="623" t="s">
        <v>13</v>
      </c>
    </row>
    <row r="6" spans="1:25" ht="29.25" customHeight="1">
      <c r="A6" s="615"/>
      <c r="B6" s="615"/>
      <c r="C6" s="615"/>
      <c r="D6" s="615"/>
      <c r="E6" s="615"/>
      <c r="F6" s="616"/>
      <c r="G6" s="615"/>
      <c r="H6" s="669"/>
      <c r="I6" s="615"/>
      <c r="J6" s="669"/>
      <c r="K6" s="669"/>
      <c r="L6" s="615"/>
      <c r="M6" s="669"/>
      <c r="N6" s="812" t="s">
        <v>6</v>
      </c>
      <c r="O6" s="670" t="s">
        <v>2463</v>
      </c>
      <c r="P6" s="615" t="s">
        <v>9</v>
      </c>
      <c r="Q6" s="615" t="s">
        <v>8</v>
      </c>
      <c r="R6" s="615" t="s">
        <v>16</v>
      </c>
      <c r="S6" s="615"/>
      <c r="T6" s="615" t="s">
        <v>17</v>
      </c>
      <c r="U6" s="615"/>
      <c r="V6" s="615" t="s">
        <v>12</v>
      </c>
      <c r="W6" s="615" t="s">
        <v>7</v>
      </c>
      <c r="X6" s="669"/>
      <c r="Y6" s="624"/>
    </row>
    <row r="7" spans="1:25" ht="27.75" customHeight="1">
      <c r="A7" s="615"/>
      <c r="B7" s="615"/>
      <c r="C7" s="615"/>
      <c r="D7" s="615"/>
      <c r="E7" s="615"/>
      <c r="F7" s="616"/>
      <c r="G7" s="615"/>
      <c r="H7" s="611"/>
      <c r="I7" s="615"/>
      <c r="J7" s="611"/>
      <c r="K7" s="611"/>
      <c r="L7" s="615"/>
      <c r="M7" s="611"/>
      <c r="N7" s="812"/>
      <c r="O7" s="670"/>
      <c r="P7" s="615"/>
      <c r="Q7" s="615"/>
      <c r="R7" s="353" t="s">
        <v>10</v>
      </c>
      <c r="S7" s="353" t="s">
        <v>11</v>
      </c>
      <c r="T7" s="353" t="s">
        <v>10</v>
      </c>
      <c r="U7" s="353" t="s">
        <v>11</v>
      </c>
      <c r="V7" s="615"/>
      <c r="W7" s="615"/>
      <c r="X7" s="611"/>
      <c r="Y7" s="625"/>
    </row>
    <row r="8" spans="1:25" ht="35.1" customHeight="1">
      <c r="A8" s="713">
        <v>1</v>
      </c>
      <c r="B8" s="798" t="s">
        <v>355</v>
      </c>
      <c r="C8" s="648" t="s">
        <v>356</v>
      </c>
      <c r="D8" s="806" t="s">
        <v>1422</v>
      </c>
      <c r="E8" s="419">
        <v>1</v>
      </c>
      <c r="F8" s="420" t="s">
        <v>357</v>
      </c>
      <c r="G8" s="810" t="s">
        <v>1747</v>
      </c>
      <c r="H8" s="799"/>
      <c r="J8" s="645">
        <v>209.89</v>
      </c>
      <c r="K8" s="1"/>
      <c r="L8" s="1"/>
      <c r="M8" s="644" t="s">
        <v>204</v>
      </c>
      <c r="N8" s="100"/>
      <c r="O8" s="101"/>
      <c r="P8" s="101"/>
      <c r="Q8" s="101"/>
      <c r="R8" s="101"/>
      <c r="S8" s="101"/>
      <c r="T8" s="101"/>
      <c r="U8" s="101"/>
      <c r="V8" s="101"/>
      <c r="W8" s="1"/>
      <c r="X8" s="1"/>
      <c r="Y8" s="1"/>
    </row>
    <row r="9" spans="1:25" ht="35.1" customHeight="1">
      <c r="A9" s="820"/>
      <c r="B9" s="798"/>
      <c r="C9" s="648"/>
      <c r="D9" s="808"/>
      <c r="E9" s="419">
        <v>2</v>
      </c>
      <c r="F9" s="420" t="s">
        <v>358</v>
      </c>
      <c r="G9" s="811"/>
      <c r="H9" s="799"/>
      <c r="J9" s="645"/>
      <c r="K9" s="1"/>
      <c r="L9" s="1"/>
      <c r="M9" s="644"/>
      <c r="N9" s="100"/>
      <c r="O9" s="101"/>
      <c r="P9" s="101"/>
      <c r="Q9" s="101"/>
      <c r="R9" s="101"/>
      <c r="S9" s="101"/>
      <c r="T9" s="101"/>
      <c r="U9" s="101"/>
      <c r="V9" s="101"/>
      <c r="W9" s="1"/>
      <c r="X9" s="1"/>
      <c r="Y9" s="1"/>
    </row>
    <row r="10" spans="1:25" ht="35.1" customHeight="1">
      <c r="A10" s="712">
        <v>2</v>
      </c>
      <c r="B10" s="798" t="s">
        <v>359</v>
      </c>
      <c r="C10" s="648" t="s">
        <v>356</v>
      </c>
      <c r="D10" s="806" t="s">
        <v>1423</v>
      </c>
      <c r="E10" s="419">
        <v>1</v>
      </c>
      <c r="F10" s="420" t="s">
        <v>328</v>
      </c>
      <c r="G10" s="810" t="s">
        <v>1747</v>
      </c>
      <c r="H10" s="799"/>
      <c r="J10" s="645">
        <v>210.17</v>
      </c>
      <c r="K10" s="1"/>
      <c r="L10" s="1"/>
      <c r="M10" s="644" t="s">
        <v>204</v>
      </c>
      <c r="N10" s="100"/>
      <c r="O10" s="101"/>
      <c r="P10" s="101"/>
      <c r="Q10" s="101"/>
      <c r="R10" s="101"/>
      <c r="S10" s="101"/>
      <c r="T10" s="101"/>
      <c r="U10" s="101"/>
      <c r="V10" s="101"/>
      <c r="W10" s="1"/>
      <c r="X10" s="1"/>
      <c r="Y10" s="1"/>
    </row>
    <row r="11" spans="1:25" ht="35.1" customHeight="1">
      <c r="A11" s="712"/>
      <c r="B11" s="798"/>
      <c r="C11" s="648"/>
      <c r="D11" s="808"/>
      <c r="E11" s="419">
        <v>2</v>
      </c>
      <c r="F11" s="420" t="s">
        <v>360</v>
      </c>
      <c r="G11" s="811"/>
      <c r="H11" s="799"/>
      <c r="J11" s="645"/>
      <c r="K11" s="1"/>
      <c r="L11" s="1"/>
      <c r="M11" s="644"/>
      <c r="N11" s="100"/>
      <c r="O11" s="101"/>
      <c r="P11" s="101"/>
      <c r="Q11" s="101"/>
      <c r="R11" s="101"/>
      <c r="S11" s="101"/>
      <c r="T11" s="101"/>
      <c r="U11" s="101"/>
      <c r="V11" s="101"/>
      <c r="W11" s="1"/>
      <c r="X11" s="1"/>
      <c r="Y11" s="1"/>
    </row>
    <row r="12" spans="1:25" ht="35.1" customHeight="1">
      <c r="A12" s="26">
        <v>3</v>
      </c>
      <c r="B12" s="167" t="s">
        <v>361</v>
      </c>
      <c r="C12" s="419" t="s">
        <v>356</v>
      </c>
      <c r="D12" s="81" t="s">
        <v>1424</v>
      </c>
      <c r="E12" s="419">
        <v>1</v>
      </c>
      <c r="F12" s="420" t="s">
        <v>362</v>
      </c>
      <c r="G12" s="379" t="s">
        <v>1413</v>
      </c>
      <c r="H12" s="30"/>
      <c r="J12" s="22">
        <v>103.88</v>
      </c>
      <c r="K12" s="1"/>
      <c r="L12" s="1"/>
      <c r="M12" s="347" t="s">
        <v>204</v>
      </c>
      <c r="N12" s="100"/>
      <c r="O12" s="129"/>
      <c r="P12" s="129"/>
      <c r="Q12" s="129"/>
      <c r="R12" s="129"/>
      <c r="S12" s="129"/>
      <c r="T12" s="129"/>
      <c r="U12" s="129">
        <v>1</v>
      </c>
      <c r="V12" s="101"/>
      <c r="W12" s="1"/>
      <c r="X12" s="200">
        <v>65.78</v>
      </c>
      <c r="Y12" s="1"/>
    </row>
    <row r="13" spans="1:25" ht="35.1" customHeight="1">
      <c r="A13" s="26">
        <v>4</v>
      </c>
      <c r="B13" s="167" t="s">
        <v>363</v>
      </c>
      <c r="C13" s="419" t="s">
        <v>356</v>
      </c>
      <c r="D13" s="81" t="s">
        <v>1425</v>
      </c>
      <c r="E13" s="419">
        <v>1</v>
      </c>
      <c r="F13" s="420" t="s">
        <v>364</v>
      </c>
      <c r="G13" s="379" t="s">
        <v>1414</v>
      </c>
      <c r="H13" s="30"/>
      <c r="J13" s="22">
        <v>106.37</v>
      </c>
      <c r="K13" s="1"/>
      <c r="L13" s="1"/>
      <c r="M13" s="347" t="s">
        <v>204</v>
      </c>
      <c r="N13" s="100"/>
      <c r="O13" s="129"/>
      <c r="P13" s="129"/>
      <c r="Q13" s="129"/>
      <c r="R13" s="129"/>
      <c r="S13" s="129"/>
      <c r="T13" s="129"/>
      <c r="U13" s="129">
        <v>1</v>
      </c>
      <c r="V13" s="101"/>
      <c r="W13" s="1"/>
      <c r="X13" s="223">
        <v>45.97</v>
      </c>
      <c r="Y13" s="1"/>
    </row>
    <row r="14" spans="1:25" ht="35.1" customHeight="1">
      <c r="A14" s="712">
        <v>5</v>
      </c>
      <c r="B14" s="798" t="s">
        <v>365</v>
      </c>
      <c r="C14" s="648" t="s">
        <v>356</v>
      </c>
      <c r="D14" s="806" t="s">
        <v>1426</v>
      </c>
      <c r="E14" s="419">
        <v>1</v>
      </c>
      <c r="F14" s="420" t="s">
        <v>366</v>
      </c>
      <c r="G14" s="803" t="s">
        <v>1408</v>
      </c>
      <c r="H14" s="799"/>
      <c r="J14" s="645">
        <v>415.75</v>
      </c>
      <c r="K14" s="1"/>
      <c r="L14" s="1"/>
      <c r="M14" s="644" t="s">
        <v>204</v>
      </c>
      <c r="N14" s="100"/>
      <c r="O14" s="129"/>
      <c r="P14" s="129"/>
      <c r="Q14" s="129"/>
      <c r="R14" s="129"/>
      <c r="S14" s="129">
        <v>1</v>
      </c>
      <c r="T14" s="101"/>
      <c r="U14" s="101"/>
      <c r="V14" s="101"/>
      <c r="W14" s="1"/>
      <c r="X14" s="639">
        <v>163.49</v>
      </c>
      <c r="Y14" s="1"/>
    </row>
    <row r="15" spans="1:25" ht="35.1" customHeight="1">
      <c r="A15" s="712"/>
      <c r="B15" s="798"/>
      <c r="C15" s="648"/>
      <c r="D15" s="807"/>
      <c r="E15" s="419">
        <v>2</v>
      </c>
      <c r="F15" s="420" t="s">
        <v>367</v>
      </c>
      <c r="G15" s="804"/>
      <c r="H15" s="799"/>
      <c r="J15" s="645"/>
      <c r="K15" s="1"/>
      <c r="L15" s="1"/>
      <c r="M15" s="644"/>
      <c r="N15" s="100">
        <v>1</v>
      </c>
      <c r="O15" s="101"/>
      <c r="P15" s="101"/>
      <c r="Q15" s="101"/>
      <c r="R15" s="101"/>
      <c r="S15" s="101"/>
      <c r="T15" s="101"/>
      <c r="U15" s="101"/>
      <c r="V15" s="101"/>
      <c r="W15" s="1"/>
      <c r="X15" s="640"/>
      <c r="Y15" s="2" t="s">
        <v>1842</v>
      </c>
    </row>
    <row r="16" spans="1:25" ht="35.1" customHeight="1">
      <c r="A16" s="712"/>
      <c r="B16" s="798"/>
      <c r="C16" s="648"/>
      <c r="D16" s="807"/>
      <c r="E16" s="419">
        <v>3</v>
      </c>
      <c r="F16" s="420" t="s">
        <v>368</v>
      </c>
      <c r="G16" s="804"/>
      <c r="H16" s="799"/>
      <c r="J16" s="645"/>
      <c r="K16" s="1"/>
      <c r="L16" s="1"/>
      <c r="M16" s="644"/>
      <c r="N16" s="100"/>
      <c r="O16" s="129"/>
      <c r="P16" s="129"/>
      <c r="Q16" s="129"/>
      <c r="R16" s="129"/>
      <c r="S16" s="129">
        <v>1</v>
      </c>
      <c r="T16" s="101"/>
      <c r="U16" s="101"/>
      <c r="V16" s="101"/>
      <c r="W16" s="1"/>
      <c r="X16" s="640"/>
      <c r="Y16" s="2"/>
    </row>
    <row r="17" spans="1:25" ht="35.1" customHeight="1">
      <c r="A17" s="712"/>
      <c r="B17" s="798"/>
      <c r="C17" s="648"/>
      <c r="D17" s="808"/>
      <c r="E17" s="419">
        <v>4</v>
      </c>
      <c r="F17" s="420" t="s">
        <v>369</v>
      </c>
      <c r="G17" s="805"/>
      <c r="H17" s="799"/>
      <c r="J17" s="645"/>
      <c r="K17" s="1"/>
      <c r="L17" s="1"/>
      <c r="M17" s="644"/>
      <c r="N17" s="100"/>
      <c r="O17" s="129"/>
      <c r="P17" s="129"/>
      <c r="Q17" s="129"/>
      <c r="R17" s="129"/>
      <c r="S17" s="129"/>
      <c r="T17" s="129">
        <v>1</v>
      </c>
      <c r="U17" s="101"/>
      <c r="V17" s="101"/>
      <c r="W17" s="1"/>
      <c r="X17" s="641"/>
      <c r="Y17" s="2"/>
    </row>
    <row r="18" spans="1:25" ht="35.1" customHeight="1">
      <c r="A18" s="712">
        <v>6</v>
      </c>
      <c r="B18" s="798" t="s">
        <v>370</v>
      </c>
      <c r="C18" s="648" t="s">
        <v>356</v>
      </c>
      <c r="D18" s="806" t="s">
        <v>1427</v>
      </c>
      <c r="E18" s="419">
        <v>1</v>
      </c>
      <c r="F18" s="420" t="s">
        <v>371</v>
      </c>
      <c r="G18" s="803" t="s">
        <v>1747</v>
      </c>
      <c r="H18" s="799"/>
      <c r="J18" s="645">
        <v>211.53</v>
      </c>
      <c r="K18" s="1"/>
      <c r="L18" s="1"/>
      <c r="M18" s="644" t="s">
        <v>204</v>
      </c>
      <c r="N18" s="100"/>
      <c r="O18" s="101"/>
      <c r="P18" s="101"/>
      <c r="Q18" s="101"/>
      <c r="R18" s="101"/>
      <c r="S18" s="101"/>
      <c r="T18" s="101"/>
      <c r="U18" s="101"/>
      <c r="V18" s="101"/>
      <c r="W18" s="1"/>
      <c r="X18" s="1"/>
      <c r="Y18" s="1"/>
    </row>
    <row r="19" spans="1:25" ht="35.1" customHeight="1">
      <c r="A19" s="712"/>
      <c r="B19" s="798"/>
      <c r="C19" s="648"/>
      <c r="D19" s="808"/>
      <c r="E19" s="419">
        <v>2</v>
      </c>
      <c r="F19" s="420" t="s">
        <v>372</v>
      </c>
      <c r="G19" s="805"/>
      <c r="H19" s="799"/>
      <c r="J19" s="645"/>
      <c r="K19" s="1"/>
      <c r="L19" s="1"/>
      <c r="M19" s="644"/>
      <c r="N19" s="100"/>
      <c r="O19" s="101"/>
      <c r="P19" s="101"/>
      <c r="Q19" s="101"/>
      <c r="R19" s="101"/>
      <c r="S19" s="101"/>
      <c r="T19" s="101"/>
      <c r="U19" s="101"/>
      <c r="V19" s="101"/>
      <c r="W19" s="1"/>
      <c r="X19" s="1"/>
      <c r="Y19" s="1"/>
    </row>
    <row r="20" spans="1:25" ht="35.1" customHeight="1">
      <c r="A20" s="809">
        <v>7</v>
      </c>
      <c r="B20" s="798" t="s">
        <v>373</v>
      </c>
      <c r="C20" s="648" t="s">
        <v>356</v>
      </c>
      <c r="D20" s="806" t="s">
        <v>1428</v>
      </c>
      <c r="E20" s="419">
        <v>1</v>
      </c>
      <c r="F20" s="420" t="s">
        <v>374</v>
      </c>
      <c r="G20" s="803" t="s">
        <v>1757</v>
      </c>
      <c r="H20" s="799"/>
      <c r="J20" s="645">
        <v>317.04000000000002</v>
      </c>
      <c r="K20" s="1"/>
      <c r="L20" s="1"/>
      <c r="M20" s="644" t="s">
        <v>204</v>
      </c>
      <c r="N20" s="100"/>
      <c r="O20" s="102"/>
      <c r="P20" s="102"/>
      <c r="Q20" s="102"/>
      <c r="R20" s="102"/>
      <c r="S20" s="102"/>
      <c r="T20" s="102"/>
      <c r="U20" s="102">
        <v>1</v>
      </c>
      <c r="V20" s="101"/>
      <c r="W20" s="1"/>
      <c r="X20" s="639">
        <v>193.22</v>
      </c>
      <c r="Y20" s="1"/>
    </row>
    <row r="21" spans="1:25" ht="35.1" customHeight="1">
      <c r="A21" s="809"/>
      <c r="B21" s="798"/>
      <c r="C21" s="648"/>
      <c r="D21" s="807"/>
      <c r="E21" s="419">
        <v>2</v>
      </c>
      <c r="F21" s="420" t="s">
        <v>375</v>
      </c>
      <c r="G21" s="804"/>
      <c r="H21" s="799"/>
      <c r="J21" s="645"/>
      <c r="K21" s="1"/>
      <c r="L21" s="1"/>
      <c r="M21" s="644"/>
      <c r="N21" s="100"/>
      <c r="O21" s="102"/>
      <c r="P21" s="102"/>
      <c r="Q21" s="102"/>
      <c r="R21" s="102"/>
      <c r="S21" s="102"/>
      <c r="T21" s="102"/>
      <c r="U21" s="102">
        <v>1</v>
      </c>
      <c r="V21" s="101"/>
      <c r="W21" s="1"/>
      <c r="X21" s="640"/>
      <c r="Y21" s="1"/>
    </row>
    <row r="22" spans="1:25" ht="35.1" customHeight="1">
      <c r="A22" s="809"/>
      <c r="B22" s="798"/>
      <c r="C22" s="648"/>
      <c r="D22" s="808"/>
      <c r="E22" s="419">
        <v>3</v>
      </c>
      <c r="F22" s="420" t="s">
        <v>376</v>
      </c>
      <c r="G22" s="805"/>
      <c r="H22" s="799"/>
      <c r="J22" s="645"/>
      <c r="K22" s="1"/>
      <c r="L22" s="1"/>
      <c r="M22" s="644"/>
      <c r="N22" s="100"/>
      <c r="O22" s="102"/>
      <c r="P22" s="102"/>
      <c r="Q22" s="102"/>
      <c r="R22" s="102"/>
      <c r="S22" s="102"/>
      <c r="T22" s="102"/>
      <c r="U22" s="102">
        <v>1</v>
      </c>
      <c r="V22" s="101"/>
      <c r="W22" s="1"/>
      <c r="X22" s="641"/>
      <c r="Y22" s="84"/>
    </row>
    <row r="23" spans="1:25" ht="35.1" customHeight="1">
      <c r="A23" s="26">
        <v>8</v>
      </c>
      <c r="B23" s="167" t="s">
        <v>377</v>
      </c>
      <c r="C23" s="419" t="s">
        <v>356</v>
      </c>
      <c r="D23" s="81" t="s">
        <v>1429</v>
      </c>
      <c r="E23" s="419">
        <v>1</v>
      </c>
      <c r="F23" s="420" t="s">
        <v>378</v>
      </c>
      <c r="G23" s="379" t="s">
        <v>1409</v>
      </c>
      <c r="H23" s="30"/>
      <c r="J23" s="22">
        <v>104.44</v>
      </c>
      <c r="K23" s="1"/>
      <c r="L23" s="1"/>
      <c r="M23" s="347" t="s">
        <v>204</v>
      </c>
      <c r="N23" s="100"/>
      <c r="O23" s="102"/>
      <c r="P23" s="102"/>
      <c r="Q23" s="102">
        <v>1</v>
      </c>
      <c r="R23" s="101"/>
      <c r="S23" s="101"/>
      <c r="T23" s="101"/>
      <c r="U23" s="101"/>
      <c r="V23" s="101"/>
      <c r="W23" s="1"/>
      <c r="X23" s="1"/>
      <c r="Y23" s="1"/>
    </row>
    <row r="24" spans="1:25" ht="35.1" customHeight="1">
      <c r="A24" s="26">
        <v>9</v>
      </c>
      <c r="B24" s="167" t="s">
        <v>379</v>
      </c>
      <c r="C24" s="419" t="s">
        <v>356</v>
      </c>
      <c r="D24" s="81" t="s">
        <v>1430</v>
      </c>
      <c r="E24" s="419">
        <v>1</v>
      </c>
      <c r="F24" s="420" t="s">
        <v>380</v>
      </c>
      <c r="G24" s="215" t="s">
        <v>1747</v>
      </c>
      <c r="H24" s="30"/>
      <c r="J24" s="22">
        <v>104.06</v>
      </c>
      <c r="K24" s="1"/>
      <c r="L24" s="1"/>
      <c r="M24" s="347" t="s">
        <v>204</v>
      </c>
      <c r="N24" s="100"/>
      <c r="O24" s="101"/>
      <c r="P24" s="101"/>
      <c r="Q24" s="101"/>
      <c r="R24" s="101"/>
      <c r="S24" s="101"/>
      <c r="T24" s="101"/>
      <c r="U24" s="101"/>
      <c r="V24" s="101"/>
      <c r="W24" s="1"/>
      <c r="X24" s="1"/>
      <c r="Y24" s="1"/>
    </row>
    <row r="25" spans="1:25" ht="35.1" customHeight="1">
      <c r="A25" s="26">
        <v>10</v>
      </c>
      <c r="B25" s="167" t="s">
        <v>381</v>
      </c>
      <c r="C25" s="419" t="s">
        <v>356</v>
      </c>
      <c r="D25" s="81" t="s">
        <v>1431</v>
      </c>
      <c r="E25" s="419">
        <v>1</v>
      </c>
      <c r="F25" s="420" t="s">
        <v>382</v>
      </c>
      <c r="G25" s="215" t="s">
        <v>1747</v>
      </c>
      <c r="H25" s="30"/>
      <c r="J25" s="22">
        <v>104.28</v>
      </c>
      <c r="K25" s="1"/>
      <c r="L25" s="1"/>
      <c r="M25" s="347" t="s">
        <v>204</v>
      </c>
      <c r="N25" s="100"/>
      <c r="O25" s="101"/>
      <c r="P25" s="101"/>
      <c r="Q25" s="101"/>
      <c r="R25" s="101"/>
      <c r="S25" s="101"/>
      <c r="T25" s="101"/>
      <c r="U25" s="101"/>
      <c r="V25" s="101"/>
      <c r="W25" s="1"/>
      <c r="X25" s="1"/>
      <c r="Y25" s="1"/>
    </row>
    <row r="26" spans="1:25" ht="35.1" customHeight="1">
      <c r="A26" s="712">
        <v>11</v>
      </c>
      <c r="B26" s="798" t="s">
        <v>383</v>
      </c>
      <c r="C26" s="648" t="s">
        <v>356</v>
      </c>
      <c r="D26" s="806" t="s">
        <v>1432</v>
      </c>
      <c r="E26" s="419">
        <v>1</v>
      </c>
      <c r="F26" s="420" t="s">
        <v>384</v>
      </c>
      <c r="G26" s="803" t="s">
        <v>1410</v>
      </c>
      <c r="H26" s="799"/>
      <c r="J26" s="645">
        <v>319.01</v>
      </c>
      <c r="K26" s="1"/>
      <c r="L26" s="1"/>
      <c r="M26" s="644" t="s">
        <v>204</v>
      </c>
      <c r="N26" s="100"/>
      <c r="O26" s="102"/>
      <c r="P26" s="102"/>
      <c r="Q26" s="102"/>
      <c r="R26" s="102">
        <v>1</v>
      </c>
      <c r="S26" s="101"/>
      <c r="T26" s="101"/>
      <c r="U26" s="101"/>
      <c r="V26" s="101"/>
      <c r="W26" s="1"/>
      <c r="X26" s="639">
        <v>22.6</v>
      </c>
      <c r="Y26" s="1"/>
    </row>
    <row r="27" spans="1:25" ht="35.1" customHeight="1">
      <c r="A27" s="712"/>
      <c r="B27" s="798"/>
      <c r="C27" s="648"/>
      <c r="D27" s="807"/>
      <c r="E27" s="419">
        <v>2</v>
      </c>
      <c r="F27" s="420" t="s">
        <v>385</v>
      </c>
      <c r="G27" s="804"/>
      <c r="H27" s="799"/>
      <c r="J27" s="645"/>
      <c r="K27" s="1"/>
      <c r="L27" s="1"/>
      <c r="M27" s="644"/>
      <c r="N27" s="100">
        <v>1</v>
      </c>
      <c r="O27" s="101"/>
      <c r="P27" s="101"/>
      <c r="Q27" s="101"/>
      <c r="R27" s="101"/>
      <c r="S27" s="101"/>
      <c r="T27" s="101"/>
      <c r="U27" s="101"/>
      <c r="V27" s="101"/>
      <c r="W27" s="1"/>
      <c r="X27" s="640"/>
      <c r="Y27" s="2" t="s">
        <v>1843</v>
      </c>
    </row>
    <row r="28" spans="1:25" ht="35.1" customHeight="1">
      <c r="A28" s="712"/>
      <c r="B28" s="798"/>
      <c r="C28" s="648"/>
      <c r="D28" s="808"/>
      <c r="E28" s="419">
        <v>3</v>
      </c>
      <c r="F28" s="420" t="s">
        <v>386</v>
      </c>
      <c r="G28" s="805"/>
      <c r="H28" s="799"/>
      <c r="J28" s="645"/>
      <c r="K28" s="1"/>
      <c r="L28" s="1"/>
      <c r="M28" s="644"/>
      <c r="N28" s="100"/>
      <c r="O28" s="102">
        <v>1</v>
      </c>
      <c r="P28" s="101"/>
      <c r="Q28" s="101"/>
      <c r="R28" s="101"/>
      <c r="S28" s="101"/>
      <c r="T28" s="101"/>
      <c r="U28" s="101"/>
      <c r="V28" s="101"/>
      <c r="W28" s="1"/>
      <c r="X28" s="641"/>
      <c r="Y28" s="1"/>
    </row>
    <row r="29" spans="1:25" ht="35.1" customHeight="1">
      <c r="A29" s="712">
        <v>12</v>
      </c>
      <c r="B29" s="798" t="s">
        <v>387</v>
      </c>
      <c r="C29" s="648" t="s">
        <v>356</v>
      </c>
      <c r="D29" s="806" t="s">
        <v>1433</v>
      </c>
      <c r="E29" s="419">
        <v>1</v>
      </c>
      <c r="F29" s="420" t="s">
        <v>388</v>
      </c>
      <c r="G29" s="803" t="s">
        <v>1415</v>
      </c>
      <c r="H29" s="799"/>
      <c r="J29" s="645">
        <v>210.53</v>
      </c>
      <c r="K29" s="1"/>
      <c r="L29" s="1"/>
      <c r="M29" s="644" t="s">
        <v>204</v>
      </c>
      <c r="N29" s="100"/>
      <c r="O29" s="102"/>
      <c r="P29" s="102">
        <v>1</v>
      </c>
      <c r="Q29" s="101"/>
      <c r="R29" s="101"/>
      <c r="S29" s="101"/>
      <c r="T29" s="101"/>
      <c r="U29" s="101"/>
      <c r="V29" s="101"/>
      <c r="W29" s="1"/>
      <c r="X29" s="639">
        <v>74.97</v>
      </c>
      <c r="Y29" s="1"/>
    </row>
    <row r="30" spans="1:25" ht="35.1" customHeight="1">
      <c r="A30" s="712"/>
      <c r="B30" s="798"/>
      <c r="C30" s="648"/>
      <c r="D30" s="808"/>
      <c r="E30" s="419">
        <v>2</v>
      </c>
      <c r="F30" s="420" t="s">
        <v>389</v>
      </c>
      <c r="G30" s="805"/>
      <c r="H30" s="799"/>
      <c r="J30" s="645"/>
      <c r="K30" s="1"/>
      <c r="L30" s="1"/>
      <c r="M30" s="644"/>
      <c r="N30" s="100"/>
      <c r="O30" s="102"/>
      <c r="P30" s="102"/>
      <c r="Q30" s="102"/>
      <c r="R30" s="102">
        <v>1</v>
      </c>
      <c r="S30" s="101"/>
      <c r="T30" s="101"/>
      <c r="U30" s="101"/>
      <c r="V30" s="101"/>
      <c r="W30" s="1"/>
      <c r="X30" s="641"/>
      <c r="Y30" s="1"/>
    </row>
    <row r="31" spans="1:25" ht="35.1" customHeight="1">
      <c r="A31" s="26">
        <v>13</v>
      </c>
      <c r="B31" s="167" t="s">
        <v>390</v>
      </c>
      <c r="C31" s="419" t="s">
        <v>356</v>
      </c>
      <c r="D31" s="81" t="s">
        <v>1434</v>
      </c>
      <c r="E31" s="419">
        <v>1</v>
      </c>
      <c r="F31" s="420" t="s">
        <v>391</v>
      </c>
      <c r="G31" s="379" t="s">
        <v>1416</v>
      </c>
      <c r="H31" s="30"/>
      <c r="J31" s="22">
        <v>105.23</v>
      </c>
      <c r="K31" s="1"/>
      <c r="L31" s="1"/>
      <c r="M31" s="347" t="s">
        <v>204</v>
      </c>
      <c r="N31" s="100"/>
      <c r="O31" s="129"/>
      <c r="P31" s="129"/>
      <c r="Q31" s="129"/>
      <c r="R31" s="129"/>
      <c r="S31" s="129"/>
      <c r="T31" s="129"/>
      <c r="U31" s="129"/>
      <c r="V31" s="129"/>
      <c r="W31" s="129">
        <v>1</v>
      </c>
      <c r="X31" s="200">
        <v>98.56</v>
      </c>
      <c r="Y31" s="1"/>
    </row>
    <row r="32" spans="1:25" ht="35.1" customHeight="1">
      <c r="A32" s="712">
        <v>14</v>
      </c>
      <c r="B32" s="798" t="s">
        <v>392</v>
      </c>
      <c r="C32" s="648" t="s">
        <v>356</v>
      </c>
      <c r="D32" s="806" t="s">
        <v>1434</v>
      </c>
      <c r="E32" s="419">
        <v>1</v>
      </c>
      <c r="F32" s="420" t="s">
        <v>393</v>
      </c>
      <c r="G32" s="803" t="s">
        <v>1417</v>
      </c>
      <c r="H32" s="799"/>
      <c r="J32" s="645">
        <v>208.09</v>
      </c>
      <c r="K32" s="1"/>
      <c r="L32" s="1"/>
      <c r="M32" s="644" t="s">
        <v>204</v>
      </c>
      <c r="N32" s="100">
        <v>1</v>
      </c>
      <c r="O32" s="101"/>
      <c r="P32" s="101"/>
      <c r="Q32" s="101"/>
      <c r="R32" s="101"/>
      <c r="S32" s="101"/>
      <c r="T32" s="101"/>
      <c r="U32" s="101"/>
      <c r="V32" s="101"/>
      <c r="W32" s="1"/>
      <c r="X32" s="1"/>
      <c r="Y32" s="1"/>
    </row>
    <row r="33" spans="1:25" ht="35.1" customHeight="1">
      <c r="A33" s="712"/>
      <c r="B33" s="798"/>
      <c r="C33" s="648"/>
      <c r="D33" s="808"/>
      <c r="E33" s="419">
        <v>2</v>
      </c>
      <c r="F33" s="420" t="s">
        <v>394</v>
      </c>
      <c r="G33" s="805"/>
      <c r="H33" s="799"/>
      <c r="J33" s="645"/>
      <c r="K33" s="1"/>
      <c r="L33" s="1"/>
      <c r="M33" s="644"/>
      <c r="N33" s="100">
        <v>1</v>
      </c>
      <c r="O33" s="101"/>
      <c r="P33" s="101"/>
      <c r="Q33" s="101"/>
      <c r="R33" s="101"/>
      <c r="S33" s="101"/>
      <c r="T33" s="101"/>
      <c r="U33" s="101"/>
      <c r="V33" s="101"/>
      <c r="W33" s="1"/>
      <c r="X33" s="1"/>
      <c r="Y33" s="1"/>
    </row>
    <row r="34" spans="1:25" ht="35.1" customHeight="1">
      <c r="A34" s="712">
        <v>15</v>
      </c>
      <c r="B34" s="798" t="s">
        <v>395</v>
      </c>
      <c r="C34" s="648" t="s">
        <v>356</v>
      </c>
      <c r="D34" s="806" t="s">
        <v>1435</v>
      </c>
      <c r="E34" s="419">
        <v>1</v>
      </c>
      <c r="F34" s="420" t="s">
        <v>396</v>
      </c>
      <c r="G34" s="803" t="s">
        <v>1418</v>
      </c>
      <c r="H34" s="799"/>
      <c r="J34" s="645">
        <v>626.70000000000005</v>
      </c>
      <c r="K34" s="1"/>
      <c r="L34" s="1"/>
      <c r="M34" s="644" t="s">
        <v>204</v>
      </c>
      <c r="N34" s="100"/>
      <c r="O34" s="129"/>
      <c r="P34" s="129"/>
      <c r="Q34" s="129"/>
      <c r="R34" s="129"/>
      <c r="S34" s="129"/>
      <c r="T34" s="129">
        <v>1</v>
      </c>
      <c r="U34" s="101"/>
      <c r="V34" s="101"/>
      <c r="W34" s="1"/>
      <c r="X34" s="639">
        <v>224.05</v>
      </c>
      <c r="Y34" s="1"/>
    </row>
    <row r="35" spans="1:25" ht="35.1" customHeight="1">
      <c r="A35" s="712"/>
      <c r="B35" s="798"/>
      <c r="C35" s="648"/>
      <c r="D35" s="807"/>
      <c r="E35" s="419">
        <v>2</v>
      </c>
      <c r="F35" s="420" t="s">
        <v>397</v>
      </c>
      <c r="G35" s="804"/>
      <c r="H35" s="799"/>
      <c r="J35" s="645"/>
      <c r="K35" s="1"/>
      <c r="L35" s="1"/>
      <c r="M35" s="644"/>
      <c r="N35" s="100"/>
      <c r="O35" s="129"/>
      <c r="P35" s="129"/>
      <c r="Q35" s="129"/>
      <c r="R35" s="129"/>
      <c r="S35" s="129"/>
      <c r="T35" s="129">
        <v>1</v>
      </c>
      <c r="U35" s="101"/>
      <c r="V35" s="101"/>
      <c r="W35" s="1"/>
      <c r="X35" s="640"/>
      <c r="Y35" s="1"/>
    </row>
    <row r="36" spans="1:25" ht="35.1" customHeight="1">
      <c r="A36" s="712"/>
      <c r="B36" s="798"/>
      <c r="C36" s="648"/>
      <c r="D36" s="807"/>
      <c r="E36" s="419">
        <v>3</v>
      </c>
      <c r="F36" s="420" t="s">
        <v>243</v>
      </c>
      <c r="G36" s="804"/>
      <c r="H36" s="799"/>
      <c r="J36" s="645"/>
      <c r="K36" s="1"/>
      <c r="L36" s="1"/>
      <c r="M36" s="644"/>
      <c r="N36" s="100"/>
      <c r="O36" s="129"/>
      <c r="P36" s="129"/>
      <c r="Q36" s="129">
        <v>1</v>
      </c>
      <c r="R36" s="101"/>
      <c r="S36" s="101"/>
      <c r="T36" s="101"/>
      <c r="U36" s="101"/>
      <c r="V36" s="101"/>
      <c r="W36" s="1"/>
      <c r="X36" s="640"/>
      <c r="Y36" s="1"/>
    </row>
    <row r="37" spans="1:25" ht="35.1" customHeight="1">
      <c r="A37" s="712"/>
      <c r="B37" s="798"/>
      <c r="C37" s="648"/>
      <c r="D37" s="807"/>
      <c r="E37" s="419">
        <v>4</v>
      </c>
      <c r="F37" s="420" t="s">
        <v>398</v>
      </c>
      <c r="G37" s="804"/>
      <c r="H37" s="799"/>
      <c r="J37" s="645"/>
      <c r="K37" s="1"/>
      <c r="L37" s="1"/>
      <c r="M37" s="644"/>
      <c r="N37" s="100"/>
      <c r="O37" s="129"/>
      <c r="P37" s="129"/>
      <c r="Q37" s="129"/>
      <c r="R37" s="129"/>
      <c r="S37" s="129"/>
      <c r="T37" s="129">
        <v>1</v>
      </c>
      <c r="U37" s="101"/>
      <c r="V37" s="101"/>
      <c r="W37" s="1"/>
      <c r="X37" s="640"/>
      <c r="Y37" s="1"/>
    </row>
    <row r="38" spans="1:25" ht="35.1" customHeight="1">
      <c r="A38" s="712"/>
      <c r="B38" s="798"/>
      <c r="C38" s="648"/>
      <c r="D38" s="807"/>
      <c r="E38" s="419">
        <v>5</v>
      </c>
      <c r="F38" s="420" t="s">
        <v>399</v>
      </c>
      <c r="G38" s="804"/>
      <c r="H38" s="799"/>
      <c r="J38" s="645"/>
      <c r="K38" s="1"/>
      <c r="L38" s="1"/>
      <c r="M38" s="644"/>
      <c r="N38" s="100"/>
      <c r="O38" s="129"/>
      <c r="P38" s="129"/>
      <c r="Q38" s="129"/>
      <c r="R38" s="129"/>
      <c r="S38" s="129">
        <v>1</v>
      </c>
      <c r="T38" s="101"/>
      <c r="U38" s="101"/>
      <c r="V38" s="101"/>
      <c r="W38" s="1"/>
      <c r="X38" s="640"/>
      <c r="Y38" s="1"/>
    </row>
    <row r="39" spans="1:25" ht="35.1" customHeight="1">
      <c r="A39" s="712"/>
      <c r="B39" s="798"/>
      <c r="C39" s="648"/>
      <c r="D39" s="808"/>
      <c r="E39" s="419">
        <v>6</v>
      </c>
      <c r="F39" s="420" t="s">
        <v>400</v>
      </c>
      <c r="G39" s="805"/>
      <c r="H39" s="799"/>
      <c r="J39" s="645"/>
      <c r="K39" s="1"/>
      <c r="L39" s="1"/>
      <c r="M39" s="644"/>
      <c r="N39" s="100"/>
      <c r="O39" s="129"/>
      <c r="P39" s="129"/>
      <c r="Q39" s="129"/>
      <c r="R39" s="129">
        <v>1</v>
      </c>
      <c r="S39" s="101"/>
      <c r="T39" s="101"/>
      <c r="U39" s="101"/>
      <c r="V39" s="101"/>
      <c r="W39" s="1"/>
      <c r="X39" s="641"/>
      <c r="Y39" s="1"/>
    </row>
    <row r="40" spans="1:25" ht="35.1" customHeight="1">
      <c r="A40" s="712">
        <v>16</v>
      </c>
      <c r="B40" s="798" t="s">
        <v>401</v>
      </c>
      <c r="C40" s="648" t="s">
        <v>356</v>
      </c>
      <c r="D40" s="800" t="s">
        <v>1436</v>
      </c>
      <c r="E40" s="419">
        <v>1</v>
      </c>
      <c r="F40" s="420" t="s">
        <v>402</v>
      </c>
      <c r="G40" s="803" t="s">
        <v>1891</v>
      </c>
      <c r="H40" s="799"/>
      <c r="J40" s="645">
        <v>312.61</v>
      </c>
      <c r="K40" s="1"/>
      <c r="L40" s="1"/>
      <c r="M40" s="644" t="s">
        <v>204</v>
      </c>
      <c r="N40" s="100"/>
      <c r="O40" s="102"/>
      <c r="P40" s="102">
        <v>1</v>
      </c>
      <c r="Q40" s="101"/>
      <c r="R40" s="101"/>
      <c r="S40" s="101"/>
      <c r="T40" s="101"/>
      <c r="U40" s="101"/>
      <c r="V40" s="101"/>
      <c r="W40" s="1"/>
      <c r="X40" s="1"/>
      <c r="Y40" s="1"/>
    </row>
    <row r="41" spans="1:25" ht="35.1" customHeight="1">
      <c r="A41" s="712"/>
      <c r="B41" s="798"/>
      <c r="C41" s="648"/>
      <c r="D41" s="801"/>
      <c r="E41" s="419">
        <v>2</v>
      </c>
      <c r="F41" s="420" t="s">
        <v>403</v>
      </c>
      <c r="G41" s="804"/>
      <c r="H41" s="799"/>
      <c r="J41" s="645"/>
      <c r="K41" s="1"/>
      <c r="L41" s="1"/>
      <c r="M41" s="644"/>
      <c r="N41" s="100"/>
      <c r="O41" s="102"/>
      <c r="P41" s="102">
        <v>1</v>
      </c>
      <c r="Q41" s="101"/>
      <c r="R41" s="101"/>
      <c r="S41" s="101"/>
      <c r="T41" s="101"/>
      <c r="U41" s="101"/>
      <c r="V41" s="101"/>
      <c r="W41" s="1"/>
      <c r="X41" s="1"/>
      <c r="Y41" s="1"/>
    </row>
    <row r="42" spans="1:25" ht="35.1" customHeight="1">
      <c r="A42" s="712"/>
      <c r="B42" s="798"/>
      <c r="C42" s="648"/>
      <c r="D42" s="802"/>
      <c r="E42" s="419">
        <v>3</v>
      </c>
      <c r="F42" s="420" t="s">
        <v>404</v>
      </c>
      <c r="G42" s="805"/>
      <c r="H42" s="799"/>
      <c r="J42" s="645"/>
      <c r="K42" s="1"/>
      <c r="L42" s="1"/>
      <c r="M42" s="644"/>
      <c r="N42" s="100"/>
      <c r="O42" s="102"/>
      <c r="P42" s="102"/>
      <c r="Q42" s="102">
        <v>1</v>
      </c>
      <c r="R42" s="101"/>
      <c r="S42" s="101"/>
      <c r="T42" s="101"/>
      <c r="U42" s="101"/>
      <c r="V42" s="101"/>
      <c r="W42" s="1"/>
      <c r="X42" s="1"/>
      <c r="Y42" s="1"/>
    </row>
    <row r="43" spans="1:25" ht="35.1" customHeight="1">
      <c r="A43" s="26">
        <v>17</v>
      </c>
      <c r="B43" s="167" t="s">
        <v>405</v>
      </c>
      <c r="C43" s="419" t="s">
        <v>406</v>
      </c>
      <c r="D43" s="82" t="s">
        <v>406</v>
      </c>
      <c r="E43" s="419">
        <v>1</v>
      </c>
      <c r="F43" s="420" t="s">
        <v>407</v>
      </c>
      <c r="G43" s="379" t="s">
        <v>1421</v>
      </c>
      <c r="H43" s="30"/>
      <c r="J43" s="22">
        <v>105.34</v>
      </c>
      <c r="K43" s="1"/>
      <c r="L43" s="1"/>
      <c r="M43" s="347" t="s">
        <v>204</v>
      </c>
      <c r="N43" s="100"/>
      <c r="O43" s="129"/>
      <c r="P43" s="129"/>
      <c r="Q43" s="129"/>
      <c r="R43" s="129"/>
      <c r="S43" s="129"/>
      <c r="T43" s="129"/>
      <c r="U43" s="129"/>
      <c r="V43" s="129">
        <v>1</v>
      </c>
      <c r="W43" s="1"/>
      <c r="X43" s="200">
        <v>65.16</v>
      </c>
      <c r="Y43" s="1"/>
    </row>
    <row r="44" spans="1:25" ht="35.1" customHeight="1">
      <c r="A44" s="26">
        <v>18</v>
      </c>
      <c r="B44" s="167" t="s">
        <v>408</v>
      </c>
      <c r="C44" s="419" t="s">
        <v>406</v>
      </c>
      <c r="D44" s="82" t="s">
        <v>1437</v>
      </c>
      <c r="E44" s="419">
        <v>1</v>
      </c>
      <c r="F44" s="420" t="s">
        <v>409</v>
      </c>
      <c r="G44" s="215" t="s">
        <v>1858</v>
      </c>
      <c r="H44" s="30"/>
      <c r="J44" s="22">
        <v>104.91</v>
      </c>
      <c r="K44" s="1"/>
      <c r="L44" s="1"/>
      <c r="M44" s="347" t="s">
        <v>204</v>
      </c>
      <c r="N44" s="100"/>
      <c r="O44" s="129"/>
      <c r="P44" s="129"/>
      <c r="Q44" s="129"/>
      <c r="R44" s="129"/>
      <c r="S44" s="129"/>
      <c r="T44" s="129">
        <v>1</v>
      </c>
      <c r="U44" s="101"/>
      <c r="V44" s="101"/>
      <c r="W44" s="1"/>
      <c r="X44" s="200">
        <v>64.2</v>
      </c>
      <c r="Y44" s="1"/>
    </row>
    <row r="45" spans="1:25" ht="35.1" customHeight="1">
      <c r="A45" s="712">
        <v>19</v>
      </c>
      <c r="B45" s="798" t="s">
        <v>410</v>
      </c>
      <c r="C45" s="648" t="s">
        <v>406</v>
      </c>
      <c r="D45" s="800" t="s">
        <v>1438</v>
      </c>
      <c r="E45" s="419">
        <v>1</v>
      </c>
      <c r="F45" s="420" t="s">
        <v>411</v>
      </c>
      <c r="G45" s="803" t="s">
        <v>1419</v>
      </c>
      <c r="H45" s="799"/>
      <c r="J45" s="645">
        <v>209.98</v>
      </c>
      <c r="K45" s="1"/>
      <c r="L45" s="1"/>
      <c r="M45" s="644" t="s">
        <v>204</v>
      </c>
      <c r="N45" s="100"/>
      <c r="O45" s="129">
        <v>1</v>
      </c>
      <c r="P45" s="101"/>
      <c r="Q45" s="101"/>
      <c r="R45" s="101"/>
      <c r="S45" s="101"/>
      <c r="T45" s="101"/>
      <c r="U45" s="101"/>
      <c r="V45" s="101"/>
      <c r="W45" s="1"/>
      <c r="X45" s="639">
        <v>32.299999999999997</v>
      </c>
      <c r="Y45" s="1"/>
    </row>
    <row r="46" spans="1:25" ht="35.1" customHeight="1">
      <c r="A46" s="712"/>
      <c r="B46" s="798"/>
      <c r="C46" s="648"/>
      <c r="D46" s="802"/>
      <c r="E46" s="419">
        <v>2</v>
      </c>
      <c r="F46" s="420" t="s">
        <v>412</v>
      </c>
      <c r="G46" s="805"/>
      <c r="H46" s="799"/>
      <c r="J46" s="645"/>
      <c r="K46" s="1"/>
      <c r="L46" s="1"/>
      <c r="M46" s="644"/>
      <c r="N46" s="100"/>
      <c r="O46" s="129"/>
      <c r="P46" s="129"/>
      <c r="Q46" s="129"/>
      <c r="R46" s="129"/>
      <c r="S46" s="129">
        <v>1</v>
      </c>
      <c r="T46" s="101"/>
      <c r="U46" s="101"/>
      <c r="V46" s="101"/>
      <c r="W46" s="1"/>
      <c r="X46" s="641"/>
      <c r="Y46" s="1"/>
    </row>
    <row r="47" spans="1:25" ht="35.1" customHeight="1">
      <c r="A47" s="26">
        <v>20</v>
      </c>
      <c r="B47" s="167" t="s">
        <v>413</v>
      </c>
      <c r="C47" s="419" t="s">
        <v>406</v>
      </c>
      <c r="D47" s="82" t="s">
        <v>1439</v>
      </c>
      <c r="E47" s="419">
        <v>1</v>
      </c>
      <c r="F47" s="420" t="s">
        <v>414</v>
      </c>
      <c r="G47" s="379" t="s">
        <v>1411</v>
      </c>
      <c r="H47" s="30"/>
      <c r="J47" s="22">
        <v>108.09</v>
      </c>
      <c r="K47" s="1"/>
      <c r="L47" s="1"/>
      <c r="M47" s="347"/>
      <c r="N47" s="100">
        <v>1</v>
      </c>
      <c r="O47" s="101"/>
      <c r="P47" s="101"/>
      <c r="Q47" s="101"/>
      <c r="R47" s="101"/>
      <c r="S47" s="101"/>
      <c r="T47" s="101"/>
      <c r="U47" s="101"/>
      <c r="V47" s="101"/>
      <c r="W47" s="1"/>
      <c r="X47" s="1"/>
      <c r="Y47" s="1"/>
    </row>
    <row r="48" spans="1:25" ht="35.1" customHeight="1">
      <c r="A48" s="712">
        <v>21</v>
      </c>
      <c r="B48" s="798" t="s">
        <v>415</v>
      </c>
      <c r="C48" s="648" t="s">
        <v>406</v>
      </c>
      <c r="D48" s="800" t="s">
        <v>1440</v>
      </c>
      <c r="E48" s="419">
        <v>1</v>
      </c>
      <c r="F48" s="420" t="s">
        <v>416</v>
      </c>
      <c r="G48" s="803" t="s">
        <v>1419</v>
      </c>
      <c r="H48" s="799"/>
      <c r="J48" s="645">
        <v>215.33</v>
      </c>
      <c r="K48" s="1"/>
      <c r="L48" s="1"/>
      <c r="M48" s="644" t="s">
        <v>204</v>
      </c>
      <c r="N48" s="100"/>
      <c r="O48" s="129"/>
      <c r="P48" s="129"/>
      <c r="Q48" s="129">
        <v>1</v>
      </c>
      <c r="R48" s="101"/>
      <c r="S48" s="101"/>
      <c r="T48" s="101"/>
      <c r="U48" s="101"/>
      <c r="V48" s="101"/>
      <c r="W48" s="1"/>
      <c r="X48" s="639">
        <v>25.16</v>
      </c>
      <c r="Y48" s="1"/>
    </row>
    <row r="49" spans="1:25" ht="35.1" customHeight="1">
      <c r="A49" s="712"/>
      <c r="B49" s="798"/>
      <c r="C49" s="648"/>
      <c r="D49" s="802"/>
      <c r="E49" s="419">
        <v>2</v>
      </c>
      <c r="F49" s="420" t="s">
        <v>417</v>
      </c>
      <c r="G49" s="805"/>
      <c r="H49" s="799"/>
      <c r="J49" s="645"/>
      <c r="K49" s="1"/>
      <c r="L49" s="1"/>
      <c r="M49" s="644"/>
      <c r="N49" s="100"/>
      <c r="O49" s="129"/>
      <c r="P49" s="129"/>
      <c r="Q49" s="129"/>
      <c r="R49" s="129">
        <v>1</v>
      </c>
      <c r="S49" s="101"/>
      <c r="T49" s="101"/>
      <c r="U49" s="101"/>
      <c r="V49" s="101"/>
      <c r="W49" s="1"/>
      <c r="X49" s="641"/>
      <c r="Y49" s="1"/>
    </row>
    <row r="50" spans="1:25" ht="35.1" customHeight="1">
      <c r="A50" s="712">
        <v>22</v>
      </c>
      <c r="B50" s="798" t="s">
        <v>418</v>
      </c>
      <c r="C50" s="648" t="s">
        <v>406</v>
      </c>
      <c r="D50" s="800" t="s">
        <v>1441</v>
      </c>
      <c r="E50" s="419">
        <v>1</v>
      </c>
      <c r="F50" s="420" t="s">
        <v>419</v>
      </c>
      <c r="G50" s="810" t="s">
        <v>1747</v>
      </c>
      <c r="H50" s="799"/>
      <c r="J50" s="645">
        <v>209</v>
      </c>
      <c r="K50" s="1"/>
      <c r="L50" s="1"/>
      <c r="M50" s="644" t="s">
        <v>204</v>
      </c>
      <c r="N50" s="100"/>
      <c r="O50" s="101"/>
      <c r="P50" s="101"/>
      <c r="Q50" s="101"/>
      <c r="R50" s="101"/>
      <c r="S50" s="101"/>
      <c r="T50" s="101"/>
      <c r="U50" s="101"/>
      <c r="V50" s="101"/>
      <c r="W50" s="1"/>
      <c r="X50" s="1"/>
      <c r="Y50" s="1"/>
    </row>
    <row r="51" spans="1:25" ht="35.1" customHeight="1">
      <c r="A51" s="712"/>
      <c r="B51" s="798"/>
      <c r="C51" s="648"/>
      <c r="D51" s="802"/>
      <c r="E51" s="419">
        <v>2</v>
      </c>
      <c r="F51" s="420" t="s">
        <v>420</v>
      </c>
      <c r="G51" s="811"/>
      <c r="H51" s="799"/>
      <c r="J51" s="645"/>
      <c r="K51" s="1"/>
      <c r="L51" s="1"/>
      <c r="M51" s="644"/>
      <c r="N51" s="100"/>
      <c r="O51" s="101"/>
      <c r="P51" s="101"/>
      <c r="Q51" s="101"/>
      <c r="R51" s="101"/>
      <c r="S51" s="101"/>
      <c r="T51" s="101"/>
      <c r="U51" s="101"/>
      <c r="V51" s="101"/>
      <c r="W51" s="1"/>
      <c r="X51" s="1"/>
      <c r="Y51" s="1"/>
    </row>
    <row r="52" spans="1:25" ht="35.1" customHeight="1">
      <c r="A52" s="712">
        <v>23</v>
      </c>
      <c r="B52" s="798" t="s">
        <v>421</v>
      </c>
      <c r="C52" s="648" t="s">
        <v>406</v>
      </c>
      <c r="D52" s="800" t="s">
        <v>1442</v>
      </c>
      <c r="E52" s="419">
        <v>1</v>
      </c>
      <c r="F52" s="420" t="s">
        <v>422</v>
      </c>
      <c r="G52" s="803" t="s">
        <v>1420</v>
      </c>
      <c r="H52" s="799"/>
      <c r="J52" s="645">
        <v>429.27</v>
      </c>
      <c r="K52" s="1"/>
      <c r="L52" s="1"/>
      <c r="M52" s="644" t="s">
        <v>204</v>
      </c>
      <c r="N52" s="100">
        <v>1</v>
      </c>
      <c r="O52" s="101"/>
      <c r="P52" s="101"/>
      <c r="Q52" s="101"/>
      <c r="R52" s="101"/>
      <c r="S52" s="101"/>
      <c r="T52" s="101"/>
      <c r="U52" s="101"/>
      <c r="V52" s="101"/>
      <c r="W52" s="1"/>
      <c r="X52" s="1"/>
      <c r="Y52" s="1"/>
    </row>
    <row r="53" spans="1:25" ht="35.1" customHeight="1">
      <c r="A53" s="712"/>
      <c r="B53" s="798"/>
      <c r="C53" s="648"/>
      <c r="D53" s="801"/>
      <c r="E53" s="419">
        <v>2</v>
      </c>
      <c r="F53" s="420" t="s">
        <v>423</v>
      </c>
      <c r="G53" s="804"/>
      <c r="H53" s="799"/>
      <c r="J53" s="645"/>
      <c r="K53" s="1"/>
      <c r="L53" s="1"/>
      <c r="M53" s="644"/>
      <c r="N53" s="100">
        <v>1</v>
      </c>
      <c r="O53" s="101"/>
      <c r="P53" s="101"/>
      <c r="Q53" s="101"/>
      <c r="R53" s="101"/>
      <c r="S53" s="101"/>
      <c r="T53" s="101"/>
      <c r="U53" s="101"/>
      <c r="V53" s="101"/>
      <c r="W53" s="1"/>
      <c r="X53" s="1"/>
      <c r="Y53" s="1"/>
    </row>
    <row r="54" spans="1:25" ht="35.1" customHeight="1">
      <c r="A54" s="712"/>
      <c r="B54" s="798"/>
      <c r="C54" s="648"/>
      <c r="D54" s="801"/>
      <c r="E54" s="419">
        <v>3</v>
      </c>
      <c r="F54" s="420" t="s">
        <v>424</v>
      </c>
      <c r="G54" s="804"/>
      <c r="H54" s="799"/>
      <c r="J54" s="645"/>
      <c r="K54" s="1"/>
      <c r="L54" s="1"/>
      <c r="M54" s="644"/>
      <c r="N54" s="100">
        <v>1</v>
      </c>
      <c r="O54" s="101"/>
      <c r="P54" s="101"/>
      <c r="Q54" s="101"/>
      <c r="R54" s="101"/>
      <c r="S54" s="101"/>
      <c r="T54" s="101"/>
      <c r="U54" s="101"/>
      <c r="V54" s="101"/>
      <c r="W54" s="1"/>
      <c r="X54" s="1"/>
      <c r="Y54" s="1"/>
    </row>
    <row r="55" spans="1:25" ht="35.1" customHeight="1">
      <c r="A55" s="712"/>
      <c r="B55" s="798"/>
      <c r="C55" s="648"/>
      <c r="D55" s="802"/>
      <c r="E55" s="419">
        <v>4</v>
      </c>
      <c r="F55" s="420" t="s">
        <v>425</v>
      </c>
      <c r="G55" s="805"/>
      <c r="H55" s="799"/>
      <c r="J55" s="645"/>
      <c r="K55" s="1"/>
      <c r="L55" s="1"/>
      <c r="M55" s="644"/>
      <c r="N55" s="100">
        <v>1</v>
      </c>
      <c r="O55" s="101"/>
      <c r="P55" s="101"/>
      <c r="Q55" s="101"/>
      <c r="R55" s="101"/>
      <c r="S55" s="101"/>
      <c r="T55" s="101"/>
      <c r="U55" s="101"/>
      <c r="V55" s="101"/>
      <c r="W55" s="1"/>
      <c r="X55" s="1"/>
      <c r="Y55" s="1"/>
    </row>
    <row r="56" spans="1:25" ht="35.1" customHeight="1">
      <c r="A56" s="713">
        <v>24</v>
      </c>
      <c r="B56" s="825" t="s">
        <v>426</v>
      </c>
      <c r="C56" s="827" t="s">
        <v>406</v>
      </c>
      <c r="D56" s="800" t="s">
        <v>1443</v>
      </c>
      <c r="E56" s="405">
        <v>1</v>
      </c>
      <c r="F56" s="455" t="s">
        <v>427</v>
      </c>
      <c r="G56" s="379" t="s">
        <v>1412</v>
      </c>
      <c r="H56" s="110"/>
      <c r="J56" s="718">
        <v>210.39</v>
      </c>
      <c r="K56" s="1"/>
      <c r="L56" s="1"/>
      <c r="M56" s="363" t="s">
        <v>204</v>
      </c>
      <c r="N56" s="100"/>
      <c r="O56" s="129"/>
      <c r="P56" s="129"/>
      <c r="Q56" s="129"/>
      <c r="R56" s="129"/>
      <c r="S56" s="129">
        <v>1</v>
      </c>
      <c r="T56" s="101"/>
      <c r="U56" s="101"/>
      <c r="V56" s="101"/>
      <c r="W56" s="1"/>
      <c r="X56" s="639">
        <v>50.12</v>
      </c>
      <c r="Y56" s="1"/>
    </row>
    <row r="57" spans="1:25" ht="35.1" customHeight="1">
      <c r="A57" s="820"/>
      <c r="B57" s="826"/>
      <c r="C57" s="828"/>
      <c r="D57" s="802"/>
      <c r="E57" s="405">
        <v>2</v>
      </c>
      <c r="F57" s="455" t="s">
        <v>1758</v>
      </c>
      <c r="G57" s="379" t="s">
        <v>1412</v>
      </c>
      <c r="H57" s="28"/>
      <c r="J57" s="719"/>
      <c r="K57" s="38"/>
      <c r="L57" s="38"/>
      <c r="M57" s="363" t="s">
        <v>204</v>
      </c>
      <c r="N57" s="264"/>
      <c r="O57" s="252"/>
      <c r="P57" s="252">
        <v>1</v>
      </c>
      <c r="Q57" s="124"/>
      <c r="R57" s="124"/>
      <c r="S57" s="124"/>
      <c r="T57" s="124"/>
      <c r="U57" s="124"/>
      <c r="V57" s="124"/>
      <c r="W57" s="38"/>
      <c r="X57" s="640"/>
      <c r="Y57" s="38"/>
    </row>
    <row r="58" spans="1:25" ht="35.1" customHeight="1">
      <c r="A58" s="639">
        <v>25</v>
      </c>
      <c r="B58" s="813" t="s">
        <v>2008</v>
      </c>
      <c r="C58" s="815" t="s">
        <v>2009</v>
      </c>
      <c r="D58" s="690" t="s">
        <v>2010</v>
      </c>
      <c r="E58" s="359">
        <v>1</v>
      </c>
      <c r="F58" s="381" t="s">
        <v>2011</v>
      </c>
      <c r="G58" s="817" t="s">
        <v>2019</v>
      </c>
      <c r="H58" s="43"/>
      <c r="I58" s="1"/>
      <c r="J58" s="639">
        <v>217.16</v>
      </c>
      <c r="K58" s="1"/>
      <c r="L58" s="1"/>
      <c r="M58" s="823"/>
      <c r="N58" s="26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5.1" customHeight="1">
      <c r="A59" s="641"/>
      <c r="B59" s="814"/>
      <c r="C59" s="816"/>
      <c r="D59" s="690"/>
      <c r="E59" s="359">
        <v>2</v>
      </c>
      <c r="F59" s="360" t="s">
        <v>2012</v>
      </c>
      <c r="G59" s="818"/>
      <c r="H59" s="43"/>
      <c r="I59" s="1"/>
      <c r="J59" s="641"/>
      <c r="K59" s="1"/>
      <c r="L59" s="1"/>
      <c r="M59" s="824"/>
      <c r="N59" s="26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5.1" customHeight="1">
      <c r="A60" s="639">
        <v>26</v>
      </c>
      <c r="B60" s="813" t="s">
        <v>2013</v>
      </c>
      <c r="C60" s="815" t="s">
        <v>2009</v>
      </c>
      <c r="D60" s="690" t="s">
        <v>1439</v>
      </c>
      <c r="E60" s="359">
        <v>1</v>
      </c>
      <c r="F60" s="381" t="s">
        <v>2014</v>
      </c>
      <c r="G60" s="817" t="s">
        <v>2019</v>
      </c>
      <c r="H60" s="43"/>
      <c r="I60" s="1"/>
      <c r="J60" s="639">
        <v>216.18</v>
      </c>
      <c r="K60" s="1"/>
      <c r="L60" s="1"/>
      <c r="M60" s="823"/>
      <c r="N60" s="26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5.1" customHeight="1">
      <c r="A61" s="641"/>
      <c r="B61" s="814"/>
      <c r="C61" s="816"/>
      <c r="D61" s="690"/>
      <c r="E61" s="359">
        <v>2</v>
      </c>
      <c r="F61" s="381" t="s">
        <v>2015</v>
      </c>
      <c r="G61" s="818"/>
      <c r="H61" s="43"/>
      <c r="I61" s="1"/>
      <c r="J61" s="641"/>
      <c r="K61" s="1"/>
      <c r="L61" s="1"/>
      <c r="M61" s="824"/>
      <c r="N61" s="26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5.1" customHeight="1">
      <c r="A62" s="90">
        <v>27</v>
      </c>
      <c r="B62" s="456" t="s">
        <v>2016</v>
      </c>
      <c r="C62" s="359" t="s">
        <v>356</v>
      </c>
      <c r="D62" s="359" t="s">
        <v>2017</v>
      </c>
      <c r="E62" s="359">
        <v>1</v>
      </c>
      <c r="F62" s="381" t="s">
        <v>2018</v>
      </c>
      <c r="G62" s="457" t="s">
        <v>2019</v>
      </c>
      <c r="H62" s="43"/>
      <c r="I62" s="1"/>
      <c r="J62" s="306">
        <v>103.94</v>
      </c>
      <c r="K62" s="1"/>
      <c r="L62" s="1"/>
      <c r="M62" s="44"/>
      <c r="N62" s="26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20"/>
      <c r="B63" s="671" t="s">
        <v>206</v>
      </c>
      <c r="C63" s="672"/>
      <c r="D63" s="672"/>
      <c r="E63" s="15">
        <f>E9+E11+E12+E13+E17+E19+E22+E23+E24+E25+E28+E30+E31+E33+E39+E42+E43+E44+E46+E47+E49+E51+E55+E57+E59+E61+E62</f>
        <v>55</v>
      </c>
      <c r="F63" s="1"/>
      <c r="G63" s="88"/>
      <c r="H63" s="43"/>
      <c r="I63" s="1"/>
      <c r="J63" s="46">
        <f>SUM(J8:J57)</f>
        <v>5261.89</v>
      </c>
      <c r="K63" s="1"/>
      <c r="L63" s="1"/>
      <c r="M63" s="44"/>
      <c r="N63" s="68">
        <f>SUM(N8:N62)</f>
        <v>9</v>
      </c>
      <c r="O63" s="68">
        <f t="shared" ref="O63:X63" si="0">SUM(O8:O62)</f>
        <v>2</v>
      </c>
      <c r="P63" s="68">
        <f t="shared" si="0"/>
        <v>4</v>
      </c>
      <c r="Q63" s="68">
        <f t="shared" si="0"/>
        <v>4</v>
      </c>
      <c r="R63" s="68">
        <f t="shared" si="0"/>
        <v>4</v>
      </c>
      <c r="S63" s="68">
        <f t="shared" si="0"/>
        <v>5</v>
      </c>
      <c r="T63" s="68">
        <f t="shared" si="0"/>
        <v>5</v>
      </c>
      <c r="U63" s="68">
        <f t="shared" si="0"/>
        <v>5</v>
      </c>
      <c r="V63" s="68">
        <f t="shared" si="0"/>
        <v>1</v>
      </c>
      <c r="W63" s="68">
        <f t="shared" si="0"/>
        <v>1</v>
      </c>
      <c r="X63" s="68">
        <f t="shared" si="0"/>
        <v>1125.5800000000002</v>
      </c>
      <c r="Y63" s="15"/>
    </row>
  </sheetData>
  <mergeCells count="169">
    <mergeCell ref="X26:X28"/>
    <mergeCell ref="X29:X30"/>
    <mergeCell ref="M58:M59"/>
    <mergeCell ref="M60:M61"/>
    <mergeCell ref="C60:C61"/>
    <mergeCell ref="D60:D61"/>
    <mergeCell ref="G60:G61"/>
    <mergeCell ref="A58:A59"/>
    <mergeCell ref="A60:A61"/>
    <mergeCell ref="X45:X46"/>
    <mergeCell ref="X48:X49"/>
    <mergeCell ref="B56:B57"/>
    <mergeCell ref="C56:C57"/>
    <mergeCell ref="D56:D57"/>
    <mergeCell ref="J56:J57"/>
    <mergeCell ref="A56:A57"/>
    <mergeCell ref="G52:G55"/>
    <mergeCell ref="G48:G49"/>
    <mergeCell ref="C48:C49"/>
    <mergeCell ref="H48:H49"/>
    <mergeCell ref="D48:D49"/>
    <mergeCell ref="D50:D51"/>
    <mergeCell ref="D52:D55"/>
    <mergeCell ref="G50:G51"/>
    <mergeCell ref="J58:J59"/>
    <mergeCell ref="J60:J61"/>
    <mergeCell ref="B58:B59"/>
    <mergeCell ref="C58:C59"/>
    <mergeCell ref="D58:D59"/>
    <mergeCell ref="G58:G59"/>
    <mergeCell ref="B60:B61"/>
    <mergeCell ref="X3:Y3"/>
    <mergeCell ref="A8:A9"/>
    <mergeCell ref="B8:B9"/>
    <mergeCell ref="C8:C9"/>
    <mergeCell ref="H8:H9"/>
    <mergeCell ref="J8:J9"/>
    <mergeCell ref="M8:M9"/>
    <mergeCell ref="I5:I7"/>
    <mergeCell ref="F5:F7"/>
    <mergeCell ref="R6:S6"/>
    <mergeCell ref="H5:H7"/>
    <mergeCell ref="J5:J7"/>
    <mergeCell ref="K5:K7"/>
    <mergeCell ref="L5:L7"/>
    <mergeCell ref="M5:M7"/>
    <mergeCell ref="N5:W5"/>
    <mergeCell ref="A4:Y4"/>
    <mergeCell ref="X5:X7"/>
    <mergeCell ref="Y5:Y7"/>
    <mergeCell ref="P6:P7"/>
    <mergeCell ref="Q6:Q7"/>
    <mergeCell ref="T6:U6"/>
    <mergeCell ref="V6:V7"/>
    <mergeCell ref="W6:W7"/>
    <mergeCell ref="A5:A7"/>
    <mergeCell ref="B5:B7"/>
    <mergeCell ref="C5:C7"/>
    <mergeCell ref="E5:E7"/>
    <mergeCell ref="N6:N7"/>
    <mergeCell ref="O6:O7"/>
    <mergeCell ref="M10:M11"/>
    <mergeCell ref="G5:G7"/>
    <mergeCell ref="G8:G9"/>
    <mergeCell ref="D5:D7"/>
    <mergeCell ref="D8:D9"/>
    <mergeCell ref="D10:D11"/>
    <mergeCell ref="A14:A17"/>
    <mergeCell ref="B14:B17"/>
    <mergeCell ref="C14:C17"/>
    <mergeCell ref="H14:H17"/>
    <mergeCell ref="J14:J17"/>
    <mergeCell ref="M14:M17"/>
    <mergeCell ref="B10:B11"/>
    <mergeCell ref="C10:C11"/>
    <mergeCell ref="H10:H11"/>
    <mergeCell ref="J10:J11"/>
    <mergeCell ref="A10:A11"/>
    <mergeCell ref="G14:G17"/>
    <mergeCell ref="G10:G11"/>
    <mergeCell ref="D14:D17"/>
    <mergeCell ref="J18:J19"/>
    <mergeCell ref="M18:M19"/>
    <mergeCell ref="A20:A22"/>
    <mergeCell ref="B20:B22"/>
    <mergeCell ref="C20:C22"/>
    <mergeCell ref="H20:H22"/>
    <mergeCell ref="J20:J22"/>
    <mergeCell ref="M20:M22"/>
    <mergeCell ref="A18:A19"/>
    <mergeCell ref="B18:B19"/>
    <mergeCell ref="C18:C19"/>
    <mergeCell ref="H18:H19"/>
    <mergeCell ref="G18:G19"/>
    <mergeCell ref="G20:G22"/>
    <mergeCell ref="D18:D19"/>
    <mergeCell ref="D20:D22"/>
    <mergeCell ref="J26:J28"/>
    <mergeCell ref="M26:M28"/>
    <mergeCell ref="A29:A30"/>
    <mergeCell ref="B29:B30"/>
    <mergeCell ref="C29:C30"/>
    <mergeCell ref="H29:H30"/>
    <mergeCell ref="J29:J30"/>
    <mergeCell ref="M29:M30"/>
    <mergeCell ref="A26:A28"/>
    <mergeCell ref="B26:B28"/>
    <mergeCell ref="C26:C28"/>
    <mergeCell ref="H26:H28"/>
    <mergeCell ref="G26:G28"/>
    <mergeCell ref="G29:G30"/>
    <mergeCell ref="D26:D28"/>
    <mergeCell ref="D29:D30"/>
    <mergeCell ref="J32:J33"/>
    <mergeCell ref="M32:M33"/>
    <mergeCell ref="A34:A39"/>
    <mergeCell ref="B34:B39"/>
    <mergeCell ref="C34:C39"/>
    <mergeCell ref="H34:H39"/>
    <mergeCell ref="J34:J39"/>
    <mergeCell ref="M34:M39"/>
    <mergeCell ref="A32:A33"/>
    <mergeCell ref="B32:B33"/>
    <mergeCell ref="C32:C33"/>
    <mergeCell ref="H32:H33"/>
    <mergeCell ref="G34:G39"/>
    <mergeCell ref="G32:G33"/>
    <mergeCell ref="D34:D39"/>
    <mergeCell ref="D32:D33"/>
    <mergeCell ref="J40:J42"/>
    <mergeCell ref="M40:M42"/>
    <mergeCell ref="A45:A46"/>
    <mergeCell ref="B45:B46"/>
    <mergeCell ref="C45:C46"/>
    <mergeCell ref="H45:H46"/>
    <mergeCell ref="J45:J46"/>
    <mergeCell ref="M45:M46"/>
    <mergeCell ref="A40:A42"/>
    <mergeCell ref="B40:B42"/>
    <mergeCell ref="C40:C42"/>
    <mergeCell ref="H40:H42"/>
    <mergeCell ref="D40:D42"/>
    <mergeCell ref="D45:D46"/>
    <mergeCell ref="G40:G42"/>
    <mergeCell ref="G45:G46"/>
    <mergeCell ref="X14:X17"/>
    <mergeCell ref="X20:X22"/>
    <mergeCell ref="X34:X39"/>
    <mergeCell ref="X56:X57"/>
    <mergeCell ref="A1:Y1"/>
    <mergeCell ref="J52:J55"/>
    <mergeCell ref="M52:M55"/>
    <mergeCell ref="B63:D63"/>
    <mergeCell ref="A3:W3"/>
    <mergeCell ref="A2:Y2"/>
    <mergeCell ref="A52:A55"/>
    <mergeCell ref="B52:B55"/>
    <mergeCell ref="C52:C55"/>
    <mergeCell ref="H52:H55"/>
    <mergeCell ref="J48:J49"/>
    <mergeCell ref="M48:M49"/>
    <mergeCell ref="A50:A51"/>
    <mergeCell ref="B50:B51"/>
    <mergeCell ref="C50:C51"/>
    <mergeCell ref="H50:H51"/>
    <mergeCell ref="J50:J51"/>
    <mergeCell ref="M50:M51"/>
    <mergeCell ref="A48:A49"/>
    <mergeCell ref="B48:B49"/>
  </mergeCells>
  <pageMargins left="0.37" right="0.08" top="0.19" bottom="0.19" header="0.16" footer="0.13"/>
  <pageSetup paperSize="9" scale="73" orientation="landscape" r:id="rId1"/>
  <rowBreaks count="1" manualBreakCount="1">
    <brk id="44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4"/>
  <sheetViews>
    <sheetView showGridLines="0" view="pageBreakPreview" zoomScale="89" zoomScaleSheetLayoutView="89" workbookViewId="0">
      <pane xSplit="1" ySplit="7" topLeftCell="B123" activePane="bottomRight" state="frozen"/>
      <selection pane="topRight" activeCell="B1" sqref="B1"/>
      <selection pane="bottomLeft" activeCell="A8" sqref="A8"/>
      <selection pane="bottomRight" activeCell="X128" sqref="X128"/>
    </sheetView>
  </sheetViews>
  <sheetFormatPr defaultRowHeight="15"/>
  <cols>
    <col min="1" max="1" width="4.140625" style="11" customWidth="1"/>
    <col min="2" max="2" width="13.140625" style="202" customWidth="1"/>
    <col min="3" max="3" width="8.42578125" style="11" customWidth="1"/>
    <col min="4" max="4" width="17.140625" style="91" customWidth="1"/>
    <col min="5" max="5" width="4.140625" customWidth="1"/>
    <col min="6" max="6" width="25" style="36" customWidth="1"/>
    <col min="7" max="7" width="24.140625" customWidth="1"/>
    <col min="8" max="8" width="9.7109375" hidden="1" customWidth="1"/>
    <col min="9" max="9" width="8" hidden="1" customWidth="1"/>
    <col min="10" max="10" width="10.7109375" style="11" customWidth="1"/>
    <col min="11" max="11" width="7.140625" hidden="1" customWidth="1"/>
    <col min="12" max="12" width="6.5703125" hidden="1" customWidth="1"/>
    <col min="13" max="13" width="10.85546875" style="45" bestFit="1" customWidth="1"/>
    <col min="14" max="14" width="2.28515625" style="133" hidden="1" customWidth="1"/>
    <col min="15" max="23" width="4.7109375" customWidth="1"/>
    <col min="24" max="24" width="10.7109375" customWidth="1"/>
    <col min="25" max="25" width="14.85546875" style="98" customWidth="1"/>
  </cols>
  <sheetData>
    <row r="1" spans="1:25" ht="15.75" customHeight="1">
      <c r="A1" s="671" t="s">
        <v>18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3"/>
    </row>
    <row r="2" spans="1:25" ht="15" customHeight="1">
      <c r="A2" s="674" t="str">
        <f>'Patna (West)'!A2</f>
        <v>Progress Report for the construction of SSS ( Sanc. Year 2012 - 13 )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6"/>
    </row>
    <row r="3" spans="1:25" ht="18.75" customHeight="1">
      <c r="A3" s="677" t="s">
        <v>41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9"/>
      <c r="W3" s="680" t="str">
        <f>Summary!V3</f>
        <v>Date:-28.02.2015</v>
      </c>
      <c r="X3" s="845"/>
      <c r="Y3" s="681"/>
    </row>
    <row r="4" spans="1:25" ht="15" customHeight="1">
      <c r="A4" s="852" t="s">
        <v>1874</v>
      </c>
      <c r="B4" s="853"/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3"/>
      <c r="W4" s="853"/>
      <c r="X4" s="853"/>
      <c r="Y4" s="854"/>
    </row>
    <row r="5" spans="1:25" ht="27" customHeight="1">
      <c r="A5" s="610" t="s">
        <v>0</v>
      </c>
      <c r="B5" s="610" t="s">
        <v>1</v>
      </c>
      <c r="C5" s="610" t="s">
        <v>2</v>
      </c>
      <c r="D5" s="846" t="s">
        <v>3</v>
      </c>
      <c r="E5" s="610" t="s">
        <v>0</v>
      </c>
      <c r="F5" s="610" t="s">
        <v>4</v>
      </c>
      <c r="G5" s="610" t="s">
        <v>5</v>
      </c>
      <c r="H5" s="610" t="s">
        <v>209</v>
      </c>
      <c r="I5" s="60" t="s">
        <v>207</v>
      </c>
      <c r="J5" s="610" t="s">
        <v>208</v>
      </c>
      <c r="K5" s="610" t="s">
        <v>31</v>
      </c>
      <c r="L5" s="610" t="s">
        <v>19</v>
      </c>
      <c r="M5" s="610" t="s">
        <v>32</v>
      </c>
      <c r="N5" s="619" t="s">
        <v>15</v>
      </c>
      <c r="O5" s="617"/>
      <c r="P5" s="617"/>
      <c r="Q5" s="617"/>
      <c r="R5" s="617"/>
      <c r="S5" s="617"/>
      <c r="T5" s="617"/>
      <c r="U5" s="617"/>
      <c r="V5" s="617"/>
      <c r="W5" s="618"/>
      <c r="X5" s="610" t="s">
        <v>20</v>
      </c>
      <c r="Y5" s="686" t="s">
        <v>13</v>
      </c>
    </row>
    <row r="6" spans="1:25" ht="31.5" customHeight="1">
      <c r="A6" s="669"/>
      <c r="B6" s="669"/>
      <c r="C6" s="669"/>
      <c r="D6" s="847"/>
      <c r="E6" s="669"/>
      <c r="F6" s="669"/>
      <c r="G6" s="669"/>
      <c r="H6" s="669"/>
      <c r="I6" s="61"/>
      <c r="J6" s="669"/>
      <c r="K6" s="669"/>
      <c r="L6" s="669"/>
      <c r="M6" s="669"/>
      <c r="N6" s="881" t="s">
        <v>6</v>
      </c>
      <c r="O6" s="879" t="s">
        <v>14</v>
      </c>
      <c r="P6" s="610" t="s">
        <v>9</v>
      </c>
      <c r="Q6" s="354" t="s">
        <v>8</v>
      </c>
      <c r="R6" s="633" t="s">
        <v>16</v>
      </c>
      <c r="S6" s="638"/>
      <c r="T6" s="633" t="s">
        <v>17</v>
      </c>
      <c r="U6" s="638"/>
      <c r="V6" s="610" t="s">
        <v>12</v>
      </c>
      <c r="W6" s="610" t="s">
        <v>7</v>
      </c>
      <c r="X6" s="669"/>
      <c r="Y6" s="687"/>
    </row>
    <row r="7" spans="1:25" ht="24" customHeight="1">
      <c r="A7" s="611"/>
      <c r="B7" s="611"/>
      <c r="C7" s="611"/>
      <c r="D7" s="848"/>
      <c r="E7" s="611"/>
      <c r="F7" s="611"/>
      <c r="G7" s="611"/>
      <c r="H7" s="611"/>
      <c r="I7" s="62"/>
      <c r="J7" s="611"/>
      <c r="K7" s="611"/>
      <c r="L7" s="611"/>
      <c r="M7" s="611"/>
      <c r="N7" s="882"/>
      <c r="O7" s="880"/>
      <c r="P7" s="611"/>
      <c r="Q7" s="356"/>
      <c r="R7" s="353" t="s">
        <v>10</v>
      </c>
      <c r="S7" s="353" t="s">
        <v>11</v>
      </c>
      <c r="T7" s="353" t="s">
        <v>10</v>
      </c>
      <c r="U7" s="353" t="s">
        <v>11</v>
      </c>
      <c r="V7" s="611"/>
      <c r="W7" s="611"/>
      <c r="X7" s="611"/>
      <c r="Y7" s="688"/>
    </row>
    <row r="8" spans="1:25" s="11" customFormat="1" ht="35.1" customHeight="1">
      <c r="A8" s="350">
        <v>1</v>
      </c>
      <c r="B8" s="461" t="s">
        <v>2362</v>
      </c>
      <c r="C8" s="834" t="s">
        <v>428</v>
      </c>
      <c r="D8" s="849" t="s">
        <v>1474</v>
      </c>
      <c r="E8" s="413">
        <v>1</v>
      </c>
      <c r="F8" s="493" t="s">
        <v>429</v>
      </c>
      <c r="G8" s="446" t="s">
        <v>2366</v>
      </c>
      <c r="H8" s="385"/>
      <c r="I8" s="361"/>
      <c r="J8" s="842">
        <v>420.22</v>
      </c>
      <c r="K8" s="361"/>
      <c r="L8" s="361"/>
      <c r="M8" s="842" t="s">
        <v>204</v>
      </c>
      <c r="N8" s="458">
        <v>1</v>
      </c>
      <c r="O8" s="459"/>
      <c r="P8" s="459"/>
      <c r="Q8" s="459"/>
      <c r="R8" s="459"/>
      <c r="S8" s="459"/>
      <c r="T8" s="459"/>
      <c r="U8" s="459"/>
      <c r="V8" s="459"/>
      <c r="W8" s="361"/>
      <c r="X8" s="361"/>
      <c r="Y8" s="460"/>
    </row>
    <row r="9" spans="1:25" s="11" customFormat="1" ht="35.1" customHeight="1">
      <c r="A9" s="350">
        <v>2</v>
      </c>
      <c r="B9" s="461" t="s">
        <v>2363</v>
      </c>
      <c r="C9" s="838"/>
      <c r="D9" s="850"/>
      <c r="E9" s="413">
        <v>1</v>
      </c>
      <c r="F9" s="493" t="s">
        <v>430</v>
      </c>
      <c r="G9" s="448" t="s">
        <v>2367</v>
      </c>
      <c r="H9" s="387"/>
      <c r="I9" s="361"/>
      <c r="J9" s="843"/>
      <c r="K9" s="361"/>
      <c r="L9" s="361"/>
      <c r="M9" s="843"/>
      <c r="N9" s="458"/>
      <c r="O9" s="467"/>
      <c r="P9" s="467">
        <v>1</v>
      </c>
      <c r="Q9" s="459"/>
      <c r="R9" s="459"/>
      <c r="S9" s="459"/>
      <c r="T9" s="459"/>
      <c r="U9" s="459"/>
      <c r="V9" s="459"/>
      <c r="W9" s="361"/>
      <c r="X9" s="361"/>
      <c r="Y9" s="460"/>
    </row>
    <row r="10" spans="1:25" s="11" customFormat="1" ht="35.1" customHeight="1">
      <c r="A10" s="350">
        <v>3</v>
      </c>
      <c r="B10" s="461" t="s">
        <v>2364</v>
      </c>
      <c r="C10" s="838"/>
      <c r="D10" s="850"/>
      <c r="E10" s="413">
        <v>1</v>
      </c>
      <c r="F10" s="493" t="s">
        <v>431</v>
      </c>
      <c r="G10" s="428" t="s">
        <v>1747</v>
      </c>
      <c r="H10" s="387"/>
      <c r="I10" s="361"/>
      <c r="J10" s="843"/>
      <c r="K10" s="361"/>
      <c r="L10" s="361"/>
      <c r="M10" s="843"/>
      <c r="N10" s="458"/>
      <c r="O10" s="459"/>
      <c r="P10" s="459"/>
      <c r="Q10" s="459"/>
      <c r="R10" s="459"/>
      <c r="S10" s="459"/>
      <c r="T10" s="459"/>
      <c r="U10" s="459"/>
      <c r="V10" s="459"/>
      <c r="W10" s="361"/>
      <c r="X10" s="361"/>
      <c r="Y10" s="460"/>
    </row>
    <row r="11" spans="1:25" s="11" customFormat="1" ht="35.1" customHeight="1">
      <c r="A11" s="350">
        <v>4</v>
      </c>
      <c r="B11" s="461" t="s">
        <v>2365</v>
      </c>
      <c r="C11" s="835"/>
      <c r="D11" s="851"/>
      <c r="E11" s="413">
        <v>1</v>
      </c>
      <c r="F11" s="493" t="s">
        <v>432</v>
      </c>
      <c r="G11" s="428" t="s">
        <v>1747</v>
      </c>
      <c r="H11" s="386"/>
      <c r="I11" s="361"/>
      <c r="J11" s="844"/>
      <c r="K11" s="361"/>
      <c r="L11" s="361"/>
      <c r="M11" s="844"/>
      <c r="N11" s="458"/>
      <c r="O11" s="459"/>
      <c r="P11" s="459"/>
      <c r="Q11" s="459"/>
      <c r="R11" s="459"/>
      <c r="S11" s="459"/>
      <c r="T11" s="459"/>
      <c r="U11" s="459"/>
      <c r="V11" s="459"/>
      <c r="W11" s="361"/>
      <c r="X11" s="361"/>
      <c r="Y11" s="460"/>
    </row>
    <row r="12" spans="1:25" ht="35.1" customHeight="1">
      <c r="A12" s="350">
        <v>5</v>
      </c>
      <c r="B12" s="461" t="s">
        <v>433</v>
      </c>
      <c r="C12" s="413" t="s">
        <v>428</v>
      </c>
      <c r="D12" s="492" t="s">
        <v>1473</v>
      </c>
      <c r="E12" s="413">
        <v>1</v>
      </c>
      <c r="F12" s="493" t="s">
        <v>434</v>
      </c>
      <c r="G12" s="423" t="s">
        <v>1475</v>
      </c>
      <c r="H12" s="383"/>
      <c r="I12" s="293"/>
      <c r="J12" s="349">
        <v>106.58</v>
      </c>
      <c r="K12" s="293"/>
      <c r="L12" s="293"/>
      <c r="M12" s="462" t="s">
        <v>204</v>
      </c>
      <c r="N12" s="463"/>
      <c r="O12" s="464"/>
      <c r="P12" s="464"/>
      <c r="Q12" s="464"/>
      <c r="R12" s="464"/>
      <c r="S12" s="464">
        <v>1</v>
      </c>
      <c r="T12" s="465"/>
      <c r="U12" s="465"/>
      <c r="V12" s="465"/>
      <c r="W12" s="293"/>
      <c r="X12" s="361">
        <v>37.159999999999997</v>
      </c>
      <c r="Y12" s="466"/>
    </row>
    <row r="13" spans="1:25" s="11" customFormat="1" ht="35.1" customHeight="1">
      <c r="A13" s="830">
        <v>6</v>
      </c>
      <c r="B13" s="832" t="s">
        <v>435</v>
      </c>
      <c r="C13" s="834" t="s">
        <v>428</v>
      </c>
      <c r="D13" s="849" t="s">
        <v>1472</v>
      </c>
      <c r="E13" s="413">
        <v>1</v>
      </c>
      <c r="F13" s="493" t="s">
        <v>436</v>
      </c>
      <c r="G13" s="651" t="s">
        <v>1476</v>
      </c>
      <c r="H13" s="385"/>
      <c r="I13" s="361"/>
      <c r="J13" s="842">
        <v>316.55</v>
      </c>
      <c r="K13" s="361"/>
      <c r="L13" s="361"/>
      <c r="M13" s="842" t="s">
        <v>204</v>
      </c>
      <c r="N13" s="458"/>
      <c r="O13" s="467"/>
      <c r="P13" s="467">
        <v>1</v>
      </c>
      <c r="Q13" s="459"/>
      <c r="R13" s="459"/>
      <c r="S13" s="459"/>
      <c r="T13" s="459"/>
      <c r="U13" s="459"/>
      <c r="V13" s="459"/>
      <c r="W13" s="428"/>
      <c r="X13" s="696">
        <v>43.08</v>
      </c>
      <c r="Y13" s="460"/>
    </row>
    <row r="14" spans="1:25" s="11" customFormat="1" ht="35.1" customHeight="1">
      <c r="A14" s="836"/>
      <c r="B14" s="837"/>
      <c r="C14" s="838"/>
      <c r="D14" s="850"/>
      <c r="E14" s="413">
        <v>2</v>
      </c>
      <c r="F14" s="493" t="s">
        <v>437</v>
      </c>
      <c r="G14" s="654"/>
      <c r="H14" s="387"/>
      <c r="I14" s="361"/>
      <c r="J14" s="843"/>
      <c r="K14" s="361"/>
      <c r="L14" s="361"/>
      <c r="M14" s="843"/>
      <c r="N14" s="458"/>
      <c r="O14" s="467"/>
      <c r="P14" s="467">
        <v>1</v>
      </c>
      <c r="Q14" s="459"/>
      <c r="R14" s="459"/>
      <c r="S14" s="459"/>
      <c r="T14" s="459"/>
      <c r="U14" s="459"/>
      <c r="V14" s="459"/>
      <c r="W14" s="428"/>
      <c r="X14" s="829"/>
      <c r="Y14" s="460"/>
    </row>
    <row r="15" spans="1:25" s="11" customFormat="1" ht="35.1" customHeight="1">
      <c r="A15" s="831"/>
      <c r="B15" s="833"/>
      <c r="C15" s="835"/>
      <c r="D15" s="851"/>
      <c r="E15" s="413">
        <v>3</v>
      </c>
      <c r="F15" s="493" t="s">
        <v>438</v>
      </c>
      <c r="G15" s="652"/>
      <c r="H15" s="386"/>
      <c r="I15" s="361"/>
      <c r="J15" s="844"/>
      <c r="K15" s="361"/>
      <c r="L15" s="361"/>
      <c r="M15" s="844"/>
      <c r="N15" s="458"/>
      <c r="O15" s="467"/>
      <c r="P15" s="467">
        <v>1</v>
      </c>
      <c r="Q15" s="459"/>
      <c r="R15" s="459"/>
      <c r="S15" s="459"/>
      <c r="T15" s="459"/>
      <c r="U15" s="459"/>
      <c r="V15" s="459"/>
      <c r="W15" s="428"/>
      <c r="X15" s="697"/>
      <c r="Y15" s="460"/>
    </row>
    <row r="16" spans="1:25" ht="35.1" customHeight="1">
      <c r="A16" s="350">
        <v>7</v>
      </c>
      <c r="B16" s="461" t="s">
        <v>439</v>
      </c>
      <c r="C16" s="413" t="s">
        <v>428</v>
      </c>
      <c r="D16" s="492" t="s">
        <v>1471</v>
      </c>
      <c r="E16" s="413">
        <v>1</v>
      </c>
      <c r="F16" s="493" t="s">
        <v>440</v>
      </c>
      <c r="G16" s="423" t="s">
        <v>1477</v>
      </c>
      <c r="H16" s="383"/>
      <c r="I16" s="293"/>
      <c r="J16" s="349">
        <v>104.22</v>
      </c>
      <c r="K16" s="293"/>
      <c r="L16" s="293"/>
      <c r="M16" s="462" t="s">
        <v>204</v>
      </c>
      <c r="N16" s="463"/>
      <c r="O16" s="467"/>
      <c r="P16" s="467"/>
      <c r="Q16" s="464">
        <v>1</v>
      </c>
      <c r="R16" s="465"/>
      <c r="S16" s="465"/>
      <c r="T16" s="465"/>
      <c r="U16" s="465"/>
      <c r="V16" s="465"/>
      <c r="W16" s="293"/>
      <c r="X16" s="361">
        <v>20.39</v>
      </c>
      <c r="Y16" s="466"/>
    </row>
    <row r="17" spans="1:25" ht="35.1" customHeight="1">
      <c r="A17" s="350">
        <v>8</v>
      </c>
      <c r="B17" s="461" t="s">
        <v>441</v>
      </c>
      <c r="C17" s="413" t="s">
        <v>428</v>
      </c>
      <c r="D17" s="492" t="s">
        <v>1470</v>
      </c>
      <c r="E17" s="413">
        <v>1</v>
      </c>
      <c r="F17" s="493" t="s">
        <v>442</v>
      </c>
      <c r="G17" s="423" t="s">
        <v>1475</v>
      </c>
      <c r="H17" s="383"/>
      <c r="I17" s="293"/>
      <c r="J17" s="349">
        <v>105.1</v>
      </c>
      <c r="K17" s="293"/>
      <c r="L17" s="293"/>
      <c r="M17" s="462" t="s">
        <v>204</v>
      </c>
      <c r="N17" s="463"/>
      <c r="O17" s="464"/>
      <c r="P17" s="464"/>
      <c r="Q17" s="464">
        <v>1</v>
      </c>
      <c r="R17" s="465"/>
      <c r="S17" s="465"/>
      <c r="T17" s="465"/>
      <c r="U17" s="465"/>
      <c r="V17" s="465"/>
      <c r="W17" s="293"/>
      <c r="X17" s="361">
        <v>13.67</v>
      </c>
      <c r="Y17" s="466"/>
    </row>
    <row r="18" spans="1:25" ht="35.1" customHeight="1">
      <c r="A18" s="830">
        <v>9</v>
      </c>
      <c r="B18" s="832" t="s">
        <v>443</v>
      </c>
      <c r="C18" s="834" t="s">
        <v>428</v>
      </c>
      <c r="D18" s="849" t="s">
        <v>1469</v>
      </c>
      <c r="E18" s="413">
        <v>1</v>
      </c>
      <c r="F18" s="493" t="s">
        <v>444</v>
      </c>
      <c r="G18" s="857" t="s">
        <v>1892</v>
      </c>
      <c r="H18" s="395"/>
      <c r="I18" s="293"/>
      <c r="J18" s="842">
        <v>211.8</v>
      </c>
      <c r="K18" s="293"/>
      <c r="L18" s="293"/>
      <c r="M18" s="842" t="s">
        <v>204</v>
      </c>
      <c r="N18" s="463"/>
      <c r="O18" s="464"/>
      <c r="P18" s="464"/>
      <c r="Q18" s="465"/>
      <c r="R18" s="465"/>
      <c r="S18" s="465"/>
      <c r="T18" s="465"/>
      <c r="U18" s="465"/>
      <c r="V18" s="465"/>
      <c r="W18" s="293"/>
      <c r="X18" s="696">
        <v>17.420000000000002</v>
      </c>
      <c r="Y18" s="466"/>
    </row>
    <row r="19" spans="1:25" ht="35.1" customHeight="1">
      <c r="A19" s="831"/>
      <c r="B19" s="833"/>
      <c r="C19" s="835"/>
      <c r="D19" s="851"/>
      <c r="E19" s="413">
        <v>2</v>
      </c>
      <c r="F19" s="493" t="s">
        <v>445</v>
      </c>
      <c r="G19" s="858"/>
      <c r="H19" s="410"/>
      <c r="I19" s="293"/>
      <c r="J19" s="844"/>
      <c r="K19" s="293"/>
      <c r="L19" s="293"/>
      <c r="M19" s="844"/>
      <c r="N19" s="463">
        <v>1</v>
      </c>
      <c r="O19" s="469"/>
      <c r="P19" s="469"/>
      <c r="Q19" s="465"/>
      <c r="R19" s="465"/>
      <c r="S19" s="465"/>
      <c r="T19" s="465"/>
      <c r="U19" s="465"/>
      <c r="V19" s="465"/>
      <c r="W19" s="293"/>
      <c r="X19" s="697"/>
      <c r="Y19" s="466"/>
    </row>
    <row r="20" spans="1:25" ht="35.1" customHeight="1">
      <c r="A20" s="830">
        <v>10</v>
      </c>
      <c r="B20" s="832" t="s">
        <v>446</v>
      </c>
      <c r="C20" s="414" t="s">
        <v>447</v>
      </c>
      <c r="D20" s="399" t="s">
        <v>1468</v>
      </c>
      <c r="E20" s="413">
        <v>1</v>
      </c>
      <c r="F20" s="493" t="s">
        <v>448</v>
      </c>
      <c r="G20" s="651" t="s">
        <v>1478</v>
      </c>
      <c r="H20" s="395"/>
      <c r="I20" s="293"/>
      <c r="J20" s="842">
        <v>311.86</v>
      </c>
      <c r="K20" s="293"/>
      <c r="L20" s="293"/>
      <c r="M20" s="842" t="s">
        <v>204</v>
      </c>
      <c r="N20" s="463"/>
      <c r="O20" s="464"/>
      <c r="P20" s="464"/>
      <c r="Q20" s="464"/>
      <c r="R20" s="464">
        <v>1</v>
      </c>
      <c r="S20" s="465"/>
      <c r="T20" s="465"/>
      <c r="U20" s="465"/>
      <c r="V20" s="465"/>
      <c r="W20" s="293"/>
      <c r="X20" s="696">
        <v>168.64</v>
      </c>
      <c r="Y20" s="466"/>
    </row>
    <row r="21" spans="1:25" ht="35.1" customHeight="1">
      <c r="A21" s="836"/>
      <c r="B21" s="837"/>
      <c r="C21" s="488"/>
      <c r="D21" s="497"/>
      <c r="E21" s="413">
        <v>2</v>
      </c>
      <c r="F21" s="493" t="s">
        <v>449</v>
      </c>
      <c r="G21" s="654"/>
      <c r="H21" s="89"/>
      <c r="I21" s="293"/>
      <c r="J21" s="843"/>
      <c r="K21" s="293"/>
      <c r="L21" s="293"/>
      <c r="M21" s="843"/>
      <c r="N21" s="463"/>
      <c r="O21" s="464"/>
      <c r="P21" s="464"/>
      <c r="Q21" s="464"/>
      <c r="R21" s="464"/>
      <c r="S21" s="464"/>
      <c r="T21" s="464">
        <v>1</v>
      </c>
      <c r="U21" s="465"/>
      <c r="V21" s="465"/>
      <c r="W21" s="293"/>
      <c r="X21" s="829"/>
      <c r="Y21" s="466"/>
    </row>
    <row r="22" spans="1:25" ht="35.1" customHeight="1">
      <c r="A22" s="831"/>
      <c r="B22" s="833"/>
      <c r="C22" s="489"/>
      <c r="D22" s="498"/>
      <c r="E22" s="413">
        <v>3</v>
      </c>
      <c r="F22" s="493" t="s">
        <v>450</v>
      </c>
      <c r="G22" s="652"/>
      <c r="H22" s="410"/>
      <c r="I22" s="293"/>
      <c r="J22" s="844"/>
      <c r="K22" s="293"/>
      <c r="L22" s="293"/>
      <c r="M22" s="844"/>
      <c r="N22" s="463"/>
      <c r="O22" s="464"/>
      <c r="P22" s="464"/>
      <c r="Q22" s="464"/>
      <c r="R22" s="464"/>
      <c r="S22" s="464">
        <v>1</v>
      </c>
      <c r="T22" s="465"/>
      <c r="U22" s="465"/>
      <c r="V22" s="465"/>
      <c r="W22" s="293"/>
      <c r="X22" s="697"/>
      <c r="Y22" s="466"/>
    </row>
    <row r="23" spans="1:25" ht="35.1" customHeight="1">
      <c r="A23" s="350">
        <v>11</v>
      </c>
      <c r="B23" s="461" t="s">
        <v>451</v>
      </c>
      <c r="C23" s="413" t="s">
        <v>447</v>
      </c>
      <c r="D23" s="198" t="s">
        <v>1467</v>
      </c>
      <c r="E23" s="413">
        <v>1</v>
      </c>
      <c r="F23" s="493" t="s">
        <v>452</v>
      </c>
      <c r="G23" s="424" t="s">
        <v>1479</v>
      </c>
      <c r="H23" s="383"/>
      <c r="I23" s="293"/>
      <c r="J23" s="349">
        <v>104.2</v>
      </c>
      <c r="K23" s="293"/>
      <c r="L23" s="293"/>
      <c r="M23" s="462" t="s">
        <v>204</v>
      </c>
      <c r="N23" s="463"/>
      <c r="O23" s="464"/>
      <c r="P23" s="464"/>
      <c r="Q23" s="464">
        <v>1</v>
      </c>
      <c r="R23" s="465"/>
      <c r="S23" s="465"/>
      <c r="T23" s="465"/>
      <c r="U23" s="465"/>
      <c r="V23" s="465"/>
      <c r="W23" s="293"/>
      <c r="X23" s="361">
        <v>19.149999999999999</v>
      </c>
      <c r="Y23" s="466"/>
    </row>
    <row r="24" spans="1:25" ht="35.1" customHeight="1">
      <c r="A24" s="350">
        <v>12</v>
      </c>
      <c r="B24" s="461" t="s">
        <v>453</v>
      </c>
      <c r="C24" s="413" t="s">
        <v>447</v>
      </c>
      <c r="D24" s="198" t="s">
        <v>1466</v>
      </c>
      <c r="E24" s="413">
        <v>1</v>
      </c>
      <c r="F24" s="493" t="s">
        <v>454</v>
      </c>
      <c r="G24" s="470" t="s">
        <v>1480</v>
      </c>
      <c r="H24" s="383"/>
      <c r="I24" s="293"/>
      <c r="J24" s="349">
        <v>103.69</v>
      </c>
      <c r="K24" s="293"/>
      <c r="L24" s="293"/>
      <c r="M24" s="462" t="s">
        <v>204</v>
      </c>
      <c r="N24" s="463"/>
      <c r="O24" s="464"/>
      <c r="P24" s="464">
        <v>1</v>
      </c>
      <c r="Q24" s="465"/>
      <c r="R24" s="465"/>
      <c r="S24" s="465"/>
      <c r="T24" s="465"/>
      <c r="U24" s="465"/>
      <c r="V24" s="465"/>
      <c r="W24" s="293"/>
      <c r="X24" s="361">
        <v>9.06</v>
      </c>
      <c r="Y24" s="466"/>
    </row>
    <row r="25" spans="1:25" ht="35.1" customHeight="1">
      <c r="A25" s="830">
        <v>13</v>
      </c>
      <c r="B25" s="832" t="s">
        <v>455</v>
      </c>
      <c r="C25" s="834" t="s">
        <v>456</v>
      </c>
      <c r="D25" s="839" t="s">
        <v>1465</v>
      </c>
      <c r="E25" s="413">
        <v>1</v>
      </c>
      <c r="F25" s="493" t="s">
        <v>457</v>
      </c>
      <c r="G25" s="651" t="s">
        <v>1481</v>
      </c>
      <c r="H25" s="395"/>
      <c r="I25" s="293"/>
      <c r="J25" s="396">
        <v>214.48</v>
      </c>
      <c r="K25" s="293"/>
      <c r="L25" s="293"/>
      <c r="M25" s="396" t="s">
        <v>204</v>
      </c>
      <c r="N25" s="463"/>
      <c r="O25" s="464"/>
      <c r="P25" s="464"/>
      <c r="Q25" s="464"/>
      <c r="R25" s="464"/>
      <c r="S25" s="464"/>
      <c r="T25" s="464">
        <v>1</v>
      </c>
      <c r="U25" s="465"/>
      <c r="V25" s="465"/>
      <c r="W25" s="293"/>
      <c r="X25" s="696">
        <v>172.11</v>
      </c>
      <c r="Y25" s="466"/>
    </row>
    <row r="26" spans="1:25" ht="35.1" customHeight="1">
      <c r="A26" s="831"/>
      <c r="B26" s="833"/>
      <c r="C26" s="835"/>
      <c r="D26" s="841"/>
      <c r="E26" s="413">
        <v>2</v>
      </c>
      <c r="F26" s="493" t="s">
        <v>458</v>
      </c>
      <c r="G26" s="652"/>
      <c r="H26" s="410"/>
      <c r="I26" s="293"/>
      <c r="J26" s="398"/>
      <c r="K26" s="293"/>
      <c r="L26" s="293"/>
      <c r="M26" s="398"/>
      <c r="N26" s="463"/>
      <c r="O26" s="464"/>
      <c r="P26" s="464"/>
      <c r="Q26" s="464">
        <v>1</v>
      </c>
      <c r="R26" s="465"/>
      <c r="S26" s="465"/>
      <c r="T26" s="465"/>
      <c r="U26" s="465"/>
      <c r="V26" s="465"/>
      <c r="W26" s="293"/>
      <c r="X26" s="697"/>
      <c r="Y26" s="466"/>
    </row>
    <row r="27" spans="1:25" ht="35.1" customHeight="1">
      <c r="A27" s="830">
        <v>14</v>
      </c>
      <c r="B27" s="832" t="s">
        <v>459</v>
      </c>
      <c r="C27" s="834" t="s">
        <v>460</v>
      </c>
      <c r="D27" s="839" t="s">
        <v>1464</v>
      </c>
      <c r="E27" s="413">
        <v>1</v>
      </c>
      <c r="F27" s="493" t="s">
        <v>461</v>
      </c>
      <c r="G27" s="651" t="s">
        <v>1482</v>
      </c>
      <c r="H27" s="395"/>
      <c r="I27" s="293"/>
      <c r="J27" s="842">
        <v>214.48</v>
      </c>
      <c r="K27" s="293"/>
      <c r="L27" s="293"/>
      <c r="M27" s="396" t="s">
        <v>204</v>
      </c>
      <c r="N27" s="463"/>
      <c r="O27" s="464"/>
      <c r="P27" s="464"/>
      <c r="Q27" s="464"/>
      <c r="R27" s="464"/>
      <c r="S27" s="464">
        <v>1</v>
      </c>
      <c r="T27" s="465"/>
      <c r="U27" s="465"/>
      <c r="V27" s="465"/>
      <c r="W27" s="471"/>
      <c r="X27" s="696">
        <v>188.73</v>
      </c>
      <c r="Y27" s="466"/>
    </row>
    <row r="28" spans="1:25" ht="35.1" customHeight="1">
      <c r="A28" s="831"/>
      <c r="B28" s="833"/>
      <c r="C28" s="835"/>
      <c r="D28" s="841"/>
      <c r="E28" s="413">
        <v>2</v>
      </c>
      <c r="F28" s="493" t="s">
        <v>462</v>
      </c>
      <c r="G28" s="652"/>
      <c r="H28" s="410"/>
      <c r="I28" s="293"/>
      <c r="J28" s="844"/>
      <c r="K28" s="293"/>
      <c r="L28" s="293"/>
      <c r="M28" s="398"/>
      <c r="N28" s="463"/>
      <c r="O28" s="464"/>
      <c r="P28" s="464"/>
      <c r="Q28" s="464"/>
      <c r="R28" s="464"/>
      <c r="S28" s="464"/>
      <c r="T28" s="464"/>
      <c r="U28" s="464"/>
      <c r="V28" s="464">
        <v>1</v>
      </c>
      <c r="W28" s="471"/>
      <c r="X28" s="697"/>
      <c r="Y28" s="466"/>
    </row>
    <row r="29" spans="1:25" ht="35.1" customHeight="1">
      <c r="A29" s="830">
        <v>15</v>
      </c>
      <c r="B29" s="832" t="s">
        <v>463</v>
      </c>
      <c r="C29" s="834" t="s">
        <v>460</v>
      </c>
      <c r="D29" s="839" t="s">
        <v>1463</v>
      </c>
      <c r="E29" s="413">
        <v>1</v>
      </c>
      <c r="F29" s="493" t="s">
        <v>464</v>
      </c>
      <c r="G29" s="651" t="s">
        <v>1483</v>
      </c>
      <c r="H29" s="395"/>
      <c r="I29" s="293"/>
      <c r="J29" s="842">
        <v>520.63</v>
      </c>
      <c r="K29" s="293"/>
      <c r="L29" s="293"/>
      <c r="M29" s="396" t="s">
        <v>204</v>
      </c>
      <c r="N29" s="463">
        <v>1</v>
      </c>
      <c r="O29" s="465"/>
      <c r="P29" s="465"/>
      <c r="Q29" s="465"/>
      <c r="R29" s="465"/>
      <c r="S29" s="465"/>
      <c r="T29" s="465"/>
      <c r="U29" s="465"/>
      <c r="V29" s="465"/>
      <c r="W29" s="293"/>
      <c r="X29" s="696">
        <v>116.92</v>
      </c>
      <c r="Y29" s="466" t="s">
        <v>1768</v>
      </c>
    </row>
    <row r="30" spans="1:25" ht="35.1" customHeight="1">
      <c r="A30" s="836"/>
      <c r="B30" s="837"/>
      <c r="C30" s="838"/>
      <c r="D30" s="840"/>
      <c r="E30" s="413">
        <v>2</v>
      </c>
      <c r="F30" s="493" t="s">
        <v>465</v>
      </c>
      <c r="G30" s="654"/>
      <c r="H30" s="89"/>
      <c r="I30" s="293"/>
      <c r="J30" s="843"/>
      <c r="K30" s="293"/>
      <c r="L30" s="293"/>
      <c r="M30" s="397"/>
      <c r="N30" s="463"/>
      <c r="O30" s="464"/>
      <c r="P30" s="464">
        <v>1</v>
      </c>
      <c r="Q30" s="465"/>
      <c r="R30" s="465"/>
      <c r="S30" s="465"/>
      <c r="T30" s="465"/>
      <c r="U30" s="465"/>
      <c r="V30" s="465"/>
      <c r="W30" s="293"/>
      <c r="X30" s="829"/>
      <c r="Y30" s="466"/>
    </row>
    <row r="31" spans="1:25" ht="35.1" customHeight="1">
      <c r="A31" s="836"/>
      <c r="B31" s="837"/>
      <c r="C31" s="838"/>
      <c r="D31" s="840"/>
      <c r="E31" s="413">
        <v>3</v>
      </c>
      <c r="F31" s="493" t="s">
        <v>466</v>
      </c>
      <c r="G31" s="654"/>
      <c r="H31" s="89"/>
      <c r="I31" s="293"/>
      <c r="J31" s="843"/>
      <c r="K31" s="293"/>
      <c r="L31" s="293"/>
      <c r="M31" s="397"/>
      <c r="N31" s="463">
        <v>1</v>
      </c>
      <c r="O31" s="465"/>
      <c r="P31" s="465"/>
      <c r="Q31" s="465"/>
      <c r="R31" s="465"/>
      <c r="S31" s="465"/>
      <c r="T31" s="465"/>
      <c r="U31" s="465"/>
      <c r="V31" s="465"/>
      <c r="W31" s="293"/>
      <c r="X31" s="829"/>
      <c r="Y31" s="466" t="s">
        <v>1769</v>
      </c>
    </row>
    <row r="32" spans="1:25" ht="35.1" customHeight="1">
      <c r="A32" s="836"/>
      <c r="B32" s="837"/>
      <c r="C32" s="838"/>
      <c r="D32" s="840"/>
      <c r="E32" s="413">
        <v>4</v>
      </c>
      <c r="F32" s="493" t="s">
        <v>467</v>
      </c>
      <c r="G32" s="654"/>
      <c r="H32" s="89"/>
      <c r="I32" s="293"/>
      <c r="J32" s="843"/>
      <c r="K32" s="293"/>
      <c r="L32" s="293"/>
      <c r="M32" s="397"/>
      <c r="N32" s="463"/>
      <c r="O32" s="464"/>
      <c r="P32" s="464">
        <v>1</v>
      </c>
      <c r="Q32" s="465"/>
      <c r="R32" s="465"/>
      <c r="S32" s="465"/>
      <c r="T32" s="465"/>
      <c r="U32" s="465"/>
      <c r="V32" s="465"/>
      <c r="W32" s="293"/>
      <c r="X32" s="829"/>
      <c r="Y32" s="466"/>
    </row>
    <row r="33" spans="1:25" ht="35.1" customHeight="1">
      <c r="A33" s="831"/>
      <c r="B33" s="833"/>
      <c r="C33" s="835"/>
      <c r="D33" s="841"/>
      <c r="E33" s="413">
        <v>5</v>
      </c>
      <c r="F33" s="493" t="s">
        <v>468</v>
      </c>
      <c r="G33" s="652"/>
      <c r="H33" s="410"/>
      <c r="I33" s="293"/>
      <c r="J33" s="844"/>
      <c r="K33" s="293"/>
      <c r="L33" s="293"/>
      <c r="M33" s="398"/>
      <c r="N33" s="463">
        <v>1</v>
      </c>
      <c r="O33" s="465"/>
      <c r="P33" s="465"/>
      <c r="Q33" s="465"/>
      <c r="R33" s="465"/>
      <c r="S33" s="465"/>
      <c r="T33" s="465"/>
      <c r="U33" s="465"/>
      <c r="V33" s="465"/>
      <c r="W33" s="293"/>
      <c r="X33" s="697"/>
      <c r="Y33" s="466" t="s">
        <v>1768</v>
      </c>
    </row>
    <row r="34" spans="1:25" ht="35.1" customHeight="1">
      <c r="A34" s="350">
        <v>16</v>
      </c>
      <c r="B34" s="461" t="s">
        <v>469</v>
      </c>
      <c r="C34" s="413" t="s">
        <v>456</v>
      </c>
      <c r="D34" s="499" t="s">
        <v>1463</v>
      </c>
      <c r="E34" s="413">
        <v>1</v>
      </c>
      <c r="F34" s="493" t="s">
        <v>470</v>
      </c>
      <c r="G34" s="472" t="s">
        <v>1484</v>
      </c>
      <c r="H34" s="383"/>
      <c r="I34" s="293"/>
      <c r="J34" s="349">
        <v>103.94</v>
      </c>
      <c r="K34" s="293"/>
      <c r="L34" s="293"/>
      <c r="M34" s="462" t="s">
        <v>204</v>
      </c>
      <c r="N34" s="463"/>
      <c r="O34" s="464"/>
      <c r="P34" s="464"/>
      <c r="Q34" s="464"/>
      <c r="R34" s="464"/>
      <c r="S34" s="464"/>
      <c r="T34" s="464"/>
      <c r="U34" s="464"/>
      <c r="V34" s="464"/>
      <c r="W34" s="464">
        <v>1</v>
      </c>
      <c r="X34" s="316">
        <v>97.62</v>
      </c>
      <c r="Y34" s="466"/>
    </row>
    <row r="35" spans="1:25" ht="35.1" customHeight="1">
      <c r="A35" s="350">
        <v>17</v>
      </c>
      <c r="B35" s="461" t="s">
        <v>471</v>
      </c>
      <c r="C35" s="413" t="s">
        <v>456</v>
      </c>
      <c r="D35" s="499" t="s">
        <v>1462</v>
      </c>
      <c r="E35" s="413">
        <v>1</v>
      </c>
      <c r="F35" s="493" t="s">
        <v>472</v>
      </c>
      <c r="G35" s="470" t="s">
        <v>1485</v>
      </c>
      <c r="H35" s="383"/>
      <c r="I35" s="293"/>
      <c r="J35" s="349">
        <v>104.7</v>
      </c>
      <c r="K35" s="293"/>
      <c r="L35" s="293"/>
      <c r="M35" s="462" t="s">
        <v>204</v>
      </c>
      <c r="N35" s="463">
        <v>1</v>
      </c>
      <c r="O35" s="465"/>
      <c r="P35" s="465"/>
      <c r="Q35" s="465"/>
      <c r="R35" s="465"/>
      <c r="S35" s="465"/>
      <c r="T35" s="465"/>
      <c r="U35" s="465"/>
      <c r="V35" s="465"/>
      <c r="W35" s="293"/>
      <c r="X35" s="293"/>
      <c r="Y35" s="466" t="s">
        <v>1744</v>
      </c>
    </row>
    <row r="36" spans="1:25" ht="35.1" customHeight="1">
      <c r="A36" s="830">
        <v>18</v>
      </c>
      <c r="B36" s="832" t="s">
        <v>473</v>
      </c>
      <c r="C36" s="834" t="s">
        <v>456</v>
      </c>
      <c r="D36" s="839" t="s">
        <v>1461</v>
      </c>
      <c r="E36" s="413">
        <v>1</v>
      </c>
      <c r="F36" s="493" t="s">
        <v>474</v>
      </c>
      <c r="G36" s="651" t="s">
        <v>1416</v>
      </c>
      <c r="H36" s="395"/>
      <c r="I36" s="293"/>
      <c r="J36" s="396">
        <v>210.48</v>
      </c>
      <c r="K36" s="293"/>
      <c r="L36" s="293"/>
      <c r="M36" s="396" t="s">
        <v>204</v>
      </c>
      <c r="N36" s="463"/>
      <c r="O36" s="464"/>
      <c r="P36" s="464"/>
      <c r="Q36" s="464"/>
      <c r="R36" s="464"/>
      <c r="S36" s="464"/>
      <c r="T36" s="464"/>
      <c r="U36" s="464"/>
      <c r="V36" s="464">
        <v>1</v>
      </c>
      <c r="W36" s="293"/>
      <c r="X36" s="696">
        <v>176.26</v>
      </c>
      <c r="Y36" s="466"/>
    </row>
    <row r="37" spans="1:25" ht="35.1" customHeight="1">
      <c r="A37" s="831"/>
      <c r="B37" s="833"/>
      <c r="C37" s="835"/>
      <c r="D37" s="841"/>
      <c r="E37" s="413">
        <v>2</v>
      </c>
      <c r="F37" s="493" t="s">
        <v>475</v>
      </c>
      <c r="G37" s="652"/>
      <c r="H37" s="410"/>
      <c r="I37" s="293"/>
      <c r="J37" s="398"/>
      <c r="K37" s="293"/>
      <c r="L37" s="293"/>
      <c r="M37" s="398"/>
      <c r="N37" s="463"/>
      <c r="O37" s="464"/>
      <c r="P37" s="464"/>
      <c r="Q37" s="464"/>
      <c r="R37" s="464"/>
      <c r="S37" s="464"/>
      <c r="T37" s="464"/>
      <c r="U37" s="464"/>
      <c r="V37" s="464"/>
      <c r="W37" s="464">
        <v>1</v>
      </c>
      <c r="X37" s="697"/>
      <c r="Y37" s="466"/>
    </row>
    <row r="38" spans="1:25" ht="35.1" customHeight="1">
      <c r="A38" s="350">
        <v>19</v>
      </c>
      <c r="B38" s="461" t="s">
        <v>476</v>
      </c>
      <c r="C38" s="413" t="s">
        <v>456</v>
      </c>
      <c r="D38" s="499" t="s">
        <v>1271</v>
      </c>
      <c r="E38" s="413">
        <v>1</v>
      </c>
      <c r="F38" s="493" t="s">
        <v>477</v>
      </c>
      <c r="G38" s="423" t="s">
        <v>1486</v>
      </c>
      <c r="H38" s="383"/>
      <c r="I38" s="293"/>
      <c r="J38" s="349">
        <v>104.62</v>
      </c>
      <c r="K38" s="293"/>
      <c r="L38" s="293"/>
      <c r="M38" s="462" t="s">
        <v>204</v>
      </c>
      <c r="N38" s="463"/>
      <c r="O38" s="464"/>
      <c r="P38" s="464"/>
      <c r="Q38" s="464"/>
      <c r="R38" s="464"/>
      <c r="S38" s="464"/>
      <c r="T38" s="464"/>
      <c r="U38" s="464">
        <v>1</v>
      </c>
      <c r="V38" s="465"/>
      <c r="W38" s="293"/>
      <c r="X38" s="602">
        <v>45.65</v>
      </c>
      <c r="Y38" s="466"/>
    </row>
    <row r="39" spans="1:25" ht="35.1" customHeight="1">
      <c r="A39" s="830">
        <v>20</v>
      </c>
      <c r="B39" s="832" t="s">
        <v>478</v>
      </c>
      <c r="C39" s="834" t="s">
        <v>456</v>
      </c>
      <c r="D39" s="839" t="s">
        <v>1460</v>
      </c>
      <c r="E39" s="413">
        <v>1</v>
      </c>
      <c r="F39" s="493" t="s">
        <v>479</v>
      </c>
      <c r="G39" s="651" t="s">
        <v>1487</v>
      </c>
      <c r="H39" s="395"/>
      <c r="I39" s="293"/>
      <c r="J39" s="396">
        <v>534.25</v>
      </c>
      <c r="K39" s="293"/>
      <c r="L39" s="293"/>
      <c r="M39" s="396" t="s">
        <v>204</v>
      </c>
      <c r="N39" s="463">
        <v>1</v>
      </c>
      <c r="O39" s="473"/>
      <c r="P39" s="465"/>
      <c r="Q39" s="465"/>
      <c r="R39" s="465"/>
      <c r="S39" s="465"/>
      <c r="T39" s="465"/>
      <c r="U39" s="465"/>
      <c r="V39" s="465"/>
      <c r="W39" s="293"/>
      <c r="X39" s="696">
        <v>214.41</v>
      </c>
      <c r="Y39" s="466" t="s">
        <v>1744</v>
      </c>
    </row>
    <row r="40" spans="1:25" ht="35.1" customHeight="1">
      <c r="A40" s="836"/>
      <c r="B40" s="837"/>
      <c r="C40" s="838"/>
      <c r="D40" s="840"/>
      <c r="E40" s="413">
        <v>2</v>
      </c>
      <c r="F40" s="493" t="s">
        <v>480</v>
      </c>
      <c r="G40" s="654"/>
      <c r="H40" s="89"/>
      <c r="I40" s="293"/>
      <c r="J40" s="397"/>
      <c r="K40" s="293"/>
      <c r="L40" s="293"/>
      <c r="M40" s="397"/>
      <c r="N40" s="463"/>
      <c r="O40" s="464"/>
      <c r="P40" s="464"/>
      <c r="Q40" s="464"/>
      <c r="R40" s="464"/>
      <c r="S40" s="464"/>
      <c r="T40" s="464"/>
      <c r="U40" s="464"/>
      <c r="V40" s="464">
        <v>1</v>
      </c>
      <c r="W40" s="293"/>
      <c r="X40" s="829"/>
      <c r="Y40" s="466"/>
    </row>
    <row r="41" spans="1:25" ht="35.1" customHeight="1">
      <c r="A41" s="836"/>
      <c r="B41" s="837"/>
      <c r="C41" s="838"/>
      <c r="D41" s="840"/>
      <c r="E41" s="413">
        <v>3</v>
      </c>
      <c r="F41" s="493" t="s">
        <v>481</v>
      </c>
      <c r="G41" s="654"/>
      <c r="H41" s="89"/>
      <c r="I41" s="293"/>
      <c r="J41" s="397"/>
      <c r="K41" s="293"/>
      <c r="L41" s="293"/>
      <c r="M41" s="397"/>
      <c r="N41" s="463">
        <v>1</v>
      </c>
      <c r="O41" s="465"/>
      <c r="P41" s="465"/>
      <c r="Q41" s="465"/>
      <c r="R41" s="465"/>
      <c r="S41" s="465"/>
      <c r="T41" s="465"/>
      <c r="U41" s="465"/>
      <c r="V41" s="465"/>
      <c r="W41" s="293"/>
      <c r="X41" s="829"/>
      <c r="Y41" s="466" t="s">
        <v>1744</v>
      </c>
    </row>
    <row r="42" spans="1:25" ht="35.1" customHeight="1">
      <c r="A42" s="836"/>
      <c r="B42" s="837"/>
      <c r="C42" s="838"/>
      <c r="D42" s="840"/>
      <c r="E42" s="413">
        <v>4</v>
      </c>
      <c r="F42" s="493" t="s">
        <v>482</v>
      </c>
      <c r="G42" s="654"/>
      <c r="H42" s="89"/>
      <c r="I42" s="293"/>
      <c r="J42" s="397"/>
      <c r="K42" s="293"/>
      <c r="L42" s="293"/>
      <c r="M42" s="397"/>
      <c r="N42" s="463"/>
      <c r="O42" s="464"/>
      <c r="P42" s="464"/>
      <c r="Q42" s="464"/>
      <c r="R42" s="464"/>
      <c r="S42" s="464"/>
      <c r="T42" s="464"/>
      <c r="U42" s="464">
        <v>1</v>
      </c>
      <c r="V42" s="465"/>
      <c r="W42" s="293"/>
      <c r="X42" s="829"/>
      <c r="Y42" s="466"/>
    </row>
    <row r="43" spans="1:25" ht="35.1" customHeight="1">
      <c r="A43" s="831"/>
      <c r="B43" s="833"/>
      <c r="C43" s="835"/>
      <c r="D43" s="841"/>
      <c r="E43" s="413">
        <v>5</v>
      </c>
      <c r="F43" s="493" t="s">
        <v>483</v>
      </c>
      <c r="G43" s="652"/>
      <c r="H43" s="410"/>
      <c r="I43" s="293"/>
      <c r="J43" s="398"/>
      <c r="K43" s="293"/>
      <c r="L43" s="293"/>
      <c r="M43" s="398"/>
      <c r="N43" s="463"/>
      <c r="O43" s="464"/>
      <c r="P43" s="464">
        <v>1</v>
      </c>
      <c r="Q43" s="465"/>
      <c r="R43" s="465"/>
      <c r="S43" s="465"/>
      <c r="T43" s="465"/>
      <c r="U43" s="465"/>
      <c r="V43" s="465"/>
      <c r="W43" s="293"/>
      <c r="X43" s="697"/>
      <c r="Y43" s="466" t="s">
        <v>1744</v>
      </c>
    </row>
    <row r="44" spans="1:25" ht="35.1" customHeight="1">
      <c r="A44" s="830">
        <v>21</v>
      </c>
      <c r="B44" s="832" t="s">
        <v>484</v>
      </c>
      <c r="C44" s="834" t="s">
        <v>456</v>
      </c>
      <c r="D44" s="839" t="s">
        <v>1459</v>
      </c>
      <c r="E44" s="413">
        <v>1</v>
      </c>
      <c r="F44" s="493" t="s">
        <v>2470</v>
      </c>
      <c r="G44" s="866" t="s">
        <v>1861</v>
      </c>
      <c r="H44" s="395"/>
      <c r="I44" s="293"/>
      <c r="J44" s="842">
        <v>323.47000000000003</v>
      </c>
      <c r="K44" s="293"/>
      <c r="L44" s="293"/>
      <c r="M44" s="396" t="s">
        <v>204</v>
      </c>
      <c r="N44" s="463"/>
      <c r="O44" s="464"/>
      <c r="P44" s="464">
        <v>1</v>
      </c>
      <c r="Q44" s="465"/>
      <c r="R44" s="465"/>
      <c r="S44" s="465"/>
      <c r="T44" s="465"/>
      <c r="U44" s="465"/>
      <c r="V44" s="465"/>
      <c r="W44" s="293"/>
      <c r="X44" s="696">
        <v>33.340000000000003</v>
      </c>
      <c r="Y44" s="466" t="s">
        <v>1745</v>
      </c>
    </row>
    <row r="45" spans="1:25" ht="35.1" customHeight="1">
      <c r="A45" s="836"/>
      <c r="B45" s="837"/>
      <c r="C45" s="838"/>
      <c r="D45" s="840"/>
      <c r="E45" s="413">
        <v>2</v>
      </c>
      <c r="F45" s="493" t="s">
        <v>485</v>
      </c>
      <c r="G45" s="867"/>
      <c r="H45" s="89"/>
      <c r="I45" s="293"/>
      <c r="J45" s="843"/>
      <c r="K45" s="293"/>
      <c r="L45" s="293"/>
      <c r="M45" s="397"/>
      <c r="N45" s="463">
        <v>1</v>
      </c>
      <c r="O45" s="465"/>
      <c r="P45" s="465"/>
      <c r="Q45" s="465"/>
      <c r="R45" s="465"/>
      <c r="S45" s="465"/>
      <c r="T45" s="465"/>
      <c r="U45" s="465"/>
      <c r="V45" s="465"/>
      <c r="W45" s="293"/>
      <c r="X45" s="829"/>
      <c r="Y45" s="466"/>
    </row>
    <row r="46" spans="1:25" ht="35.1" customHeight="1">
      <c r="A46" s="831"/>
      <c r="B46" s="833"/>
      <c r="C46" s="835"/>
      <c r="D46" s="841"/>
      <c r="E46" s="413">
        <v>3</v>
      </c>
      <c r="F46" s="493" t="s">
        <v>486</v>
      </c>
      <c r="G46" s="868"/>
      <c r="H46" s="410"/>
      <c r="I46" s="293"/>
      <c r="J46" s="844"/>
      <c r="K46" s="293"/>
      <c r="L46" s="293"/>
      <c r="M46" s="398"/>
      <c r="N46" s="463"/>
      <c r="O46" s="464"/>
      <c r="P46" s="464"/>
      <c r="Q46" s="464"/>
      <c r="R46" s="464"/>
      <c r="S46" s="464">
        <v>1</v>
      </c>
      <c r="T46" s="465"/>
      <c r="U46" s="465"/>
      <c r="V46" s="465"/>
      <c r="W46" s="293"/>
      <c r="X46" s="697"/>
      <c r="Y46" s="466"/>
    </row>
    <row r="47" spans="1:25" ht="35.1" customHeight="1">
      <c r="A47" s="830">
        <v>22</v>
      </c>
      <c r="B47" s="832" t="s">
        <v>487</v>
      </c>
      <c r="C47" s="834" t="s">
        <v>456</v>
      </c>
      <c r="D47" s="839" t="s">
        <v>1458</v>
      </c>
      <c r="E47" s="413">
        <v>1</v>
      </c>
      <c r="F47" s="493" t="s">
        <v>488</v>
      </c>
      <c r="G47" s="651" t="s">
        <v>1488</v>
      </c>
      <c r="H47" s="395"/>
      <c r="I47" s="293"/>
      <c r="J47" s="842">
        <v>312.97000000000003</v>
      </c>
      <c r="K47" s="293"/>
      <c r="L47" s="293"/>
      <c r="M47" s="396" t="s">
        <v>204</v>
      </c>
      <c r="N47" s="463"/>
      <c r="O47" s="464"/>
      <c r="P47" s="464"/>
      <c r="Q47" s="464"/>
      <c r="R47" s="464"/>
      <c r="S47" s="464"/>
      <c r="T47" s="464"/>
      <c r="U47" s="464"/>
      <c r="V47" s="464">
        <v>1</v>
      </c>
      <c r="W47" s="293"/>
      <c r="X47" s="696">
        <v>88.11</v>
      </c>
      <c r="Y47" s="466"/>
    </row>
    <row r="48" spans="1:25" ht="35.1" customHeight="1">
      <c r="A48" s="836"/>
      <c r="B48" s="837"/>
      <c r="C48" s="838"/>
      <c r="D48" s="840"/>
      <c r="E48" s="413">
        <v>2</v>
      </c>
      <c r="F48" s="493" t="s">
        <v>489</v>
      </c>
      <c r="G48" s="654"/>
      <c r="H48" s="89"/>
      <c r="I48" s="293"/>
      <c r="J48" s="843"/>
      <c r="K48" s="293"/>
      <c r="L48" s="293"/>
      <c r="M48" s="397"/>
      <c r="N48" s="463"/>
      <c r="O48" s="464"/>
      <c r="P48" s="464"/>
      <c r="Q48" s="464"/>
      <c r="R48" s="464">
        <v>1</v>
      </c>
      <c r="S48" s="465"/>
      <c r="T48" s="465"/>
      <c r="U48" s="465"/>
      <c r="V48" s="465"/>
      <c r="W48" s="293"/>
      <c r="X48" s="829"/>
      <c r="Y48" s="466"/>
    </row>
    <row r="49" spans="1:25" ht="35.1" customHeight="1">
      <c r="A49" s="831"/>
      <c r="B49" s="833"/>
      <c r="C49" s="835"/>
      <c r="D49" s="841"/>
      <c r="E49" s="413">
        <v>3</v>
      </c>
      <c r="F49" s="493" t="s">
        <v>490</v>
      </c>
      <c r="G49" s="652"/>
      <c r="H49" s="410"/>
      <c r="I49" s="293"/>
      <c r="J49" s="844"/>
      <c r="K49" s="293"/>
      <c r="L49" s="293"/>
      <c r="M49" s="398"/>
      <c r="N49" s="463">
        <v>1</v>
      </c>
      <c r="O49" s="473"/>
      <c r="P49" s="465"/>
      <c r="Q49" s="465"/>
      <c r="R49" s="465"/>
      <c r="S49" s="465"/>
      <c r="T49" s="465"/>
      <c r="U49" s="465"/>
      <c r="V49" s="465"/>
      <c r="W49" s="293"/>
      <c r="X49" s="697"/>
      <c r="Y49" s="466" t="s">
        <v>1744</v>
      </c>
    </row>
    <row r="50" spans="1:25" ht="35.1" customHeight="1">
      <c r="A50" s="350">
        <v>23</v>
      </c>
      <c r="B50" s="468" t="s">
        <v>2369</v>
      </c>
      <c r="C50" s="834" t="s">
        <v>456</v>
      </c>
      <c r="D50" s="839" t="s">
        <v>1457</v>
      </c>
      <c r="E50" s="413">
        <v>1</v>
      </c>
      <c r="F50" s="493" t="s">
        <v>491</v>
      </c>
      <c r="G50" s="446" t="s">
        <v>2368</v>
      </c>
      <c r="H50" s="395"/>
      <c r="I50" s="293"/>
      <c r="J50" s="842">
        <v>209.47</v>
      </c>
      <c r="K50" s="293"/>
      <c r="L50" s="293"/>
      <c r="M50" s="396" t="s">
        <v>204</v>
      </c>
      <c r="N50" s="463"/>
      <c r="O50" s="464"/>
      <c r="P50" s="464">
        <v>1</v>
      </c>
      <c r="Q50" s="465"/>
      <c r="R50" s="465"/>
      <c r="S50" s="465"/>
      <c r="T50" s="465"/>
      <c r="U50" s="465"/>
      <c r="V50" s="465"/>
      <c r="W50" s="293"/>
      <c r="X50" s="293"/>
      <c r="Y50" s="466"/>
    </row>
    <row r="51" spans="1:25" ht="35.1" customHeight="1">
      <c r="A51" s="350">
        <v>24</v>
      </c>
      <c r="B51" s="468" t="s">
        <v>2370</v>
      </c>
      <c r="C51" s="835"/>
      <c r="D51" s="841"/>
      <c r="E51" s="413">
        <v>1</v>
      </c>
      <c r="F51" s="493" t="s">
        <v>492</v>
      </c>
      <c r="G51" s="471" t="s">
        <v>1747</v>
      </c>
      <c r="H51" s="410"/>
      <c r="I51" s="293"/>
      <c r="J51" s="844"/>
      <c r="K51" s="293"/>
      <c r="L51" s="293"/>
      <c r="M51" s="398"/>
      <c r="N51" s="463"/>
      <c r="O51" s="465"/>
      <c r="P51" s="465"/>
      <c r="Q51" s="465"/>
      <c r="R51" s="465"/>
      <c r="S51" s="465"/>
      <c r="T51" s="465"/>
      <c r="U51" s="465"/>
      <c r="V51" s="465"/>
      <c r="W51" s="293"/>
      <c r="X51" s="293"/>
      <c r="Y51" s="466"/>
    </row>
    <row r="52" spans="1:25" ht="35.1" customHeight="1">
      <c r="A52" s="830">
        <v>25</v>
      </c>
      <c r="B52" s="832" t="s">
        <v>493</v>
      </c>
      <c r="C52" s="834" t="s">
        <v>456</v>
      </c>
      <c r="D52" s="839" t="s">
        <v>1456</v>
      </c>
      <c r="E52" s="413">
        <v>1</v>
      </c>
      <c r="F52" s="493" t="s">
        <v>494</v>
      </c>
      <c r="G52" s="651" t="s">
        <v>1489</v>
      </c>
      <c r="H52" s="395"/>
      <c r="I52" s="293"/>
      <c r="J52" s="842">
        <v>320.87</v>
      </c>
      <c r="K52" s="293"/>
      <c r="L52" s="293"/>
      <c r="M52" s="842" t="s">
        <v>204</v>
      </c>
      <c r="N52" s="463"/>
      <c r="O52" s="464">
        <v>1</v>
      </c>
      <c r="P52" s="465"/>
      <c r="Q52" s="465"/>
      <c r="R52" s="465"/>
      <c r="S52" s="465"/>
      <c r="T52" s="465"/>
      <c r="U52" s="465"/>
      <c r="V52" s="465"/>
      <c r="W52" s="293"/>
      <c r="X52" s="696">
        <v>131.22999999999999</v>
      </c>
      <c r="Y52" s="466"/>
    </row>
    <row r="53" spans="1:25" ht="35.1" customHeight="1">
      <c r="A53" s="836"/>
      <c r="B53" s="837"/>
      <c r="C53" s="838"/>
      <c r="D53" s="840"/>
      <c r="E53" s="413">
        <v>2</v>
      </c>
      <c r="F53" s="493" t="s">
        <v>495</v>
      </c>
      <c r="G53" s="654"/>
      <c r="H53" s="89"/>
      <c r="I53" s="293"/>
      <c r="J53" s="843"/>
      <c r="K53" s="293"/>
      <c r="L53" s="293"/>
      <c r="M53" s="843"/>
      <c r="N53" s="463"/>
      <c r="O53" s="464"/>
      <c r="P53" s="464"/>
      <c r="Q53" s="464"/>
      <c r="R53" s="464"/>
      <c r="S53" s="464">
        <v>1</v>
      </c>
      <c r="T53" s="465"/>
      <c r="U53" s="465"/>
      <c r="V53" s="465"/>
      <c r="W53" s="293"/>
      <c r="X53" s="829"/>
      <c r="Y53" s="466"/>
    </row>
    <row r="54" spans="1:25" ht="35.1" customHeight="1">
      <c r="A54" s="831"/>
      <c r="B54" s="833"/>
      <c r="C54" s="835"/>
      <c r="D54" s="841"/>
      <c r="E54" s="413">
        <v>3</v>
      </c>
      <c r="F54" s="493" t="s">
        <v>496</v>
      </c>
      <c r="G54" s="652"/>
      <c r="H54" s="410"/>
      <c r="I54" s="293"/>
      <c r="J54" s="844"/>
      <c r="K54" s="293"/>
      <c r="L54" s="293"/>
      <c r="M54" s="844"/>
      <c r="N54" s="463"/>
      <c r="O54" s="464"/>
      <c r="P54" s="464"/>
      <c r="Q54" s="464"/>
      <c r="R54" s="464"/>
      <c r="S54" s="464"/>
      <c r="T54" s="464"/>
      <c r="U54" s="464">
        <v>1</v>
      </c>
      <c r="V54" s="465"/>
      <c r="W54" s="293"/>
      <c r="X54" s="697"/>
      <c r="Y54" s="466"/>
    </row>
    <row r="55" spans="1:25" ht="35.1" customHeight="1">
      <c r="A55" s="830">
        <v>26</v>
      </c>
      <c r="B55" s="832" t="s">
        <v>497</v>
      </c>
      <c r="C55" s="834" t="s">
        <v>498</v>
      </c>
      <c r="D55" s="862" t="s">
        <v>1455</v>
      </c>
      <c r="E55" s="413">
        <v>1</v>
      </c>
      <c r="F55" s="493" t="s">
        <v>499</v>
      </c>
      <c r="G55" s="651" t="s">
        <v>1495</v>
      </c>
      <c r="H55" s="395"/>
      <c r="I55" s="293"/>
      <c r="J55" s="842">
        <v>206.21</v>
      </c>
      <c r="K55" s="293"/>
      <c r="L55" s="293"/>
      <c r="M55" s="842" t="s">
        <v>204</v>
      </c>
      <c r="N55" s="463">
        <v>1</v>
      </c>
      <c r="O55" s="465"/>
      <c r="P55" s="465"/>
      <c r="Q55" s="465"/>
      <c r="R55" s="465"/>
      <c r="S55" s="465"/>
      <c r="T55" s="465"/>
      <c r="U55" s="465"/>
      <c r="V55" s="465"/>
      <c r="W55" s="293"/>
      <c r="X55" s="293"/>
      <c r="Y55" s="466"/>
    </row>
    <row r="56" spans="1:25" ht="35.1" customHeight="1">
      <c r="A56" s="831"/>
      <c r="B56" s="833"/>
      <c r="C56" s="835"/>
      <c r="D56" s="863"/>
      <c r="E56" s="413">
        <v>2</v>
      </c>
      <c r="F56" s="493" t="s">
        <v>500</v>
      </c>
      <c r="G56" s="652"/>
      <c r="H56" s="410"/>
      <c r="I56" s="293"/>
      <c r="J56" s="844"/>
      <c r="K56" s="293"/>
      <c r="L56" s="293"/>
      <c r="M56" s="844"/>
      <c r="N56" s="463">
        <v>1</v>
      </c>
      <c r="O56" s="465"/>
      <c r="P56" s="465"/>
      <c r="Q56" s="465"/>
      <c r="R56" s="465"/>
      <c r="S56" s="465"/>
      <c r="T56" s="465"/>
      <c r="U56" s="465"/>
      <c r="V56" s="465"/>
      <c r="W56" s="293"/>
      <c r="X56" s="293"/>
      <c r="Y56" s="466"/>
    </row>
    <row r="57" spans="1:25" ht="35.1" customHeight="1">
      <c r="A57" s="830">
        <v>27</v>
      </c>
      <c r="B57" s="832" t="s">
        <v>501</v>
      </c>
      <c r="C57" s="834" t="s">
        <v>498</v>
      </c>
      <c r="D57" s="862" t="s">
        <v>1454</v>
      </c>
      <c r="E57" s="413">
        <v>1</v>
      </c>
      <c r="F57" s="493" t="s">
        <v>502</v>
      </c>
      <c r="G57" s="651" t="s">
        <v>1496</v>
      </c>
      <c r="H57" s="395"/>
      <c r="I57" s="293"/>
      <c r="J57" s="842">
        <v>311.02999999999997</v>
      </c>
      <c r="K57" s="293"/>
      <c r="L57" s="293"/>
      <c r="M57" s="842" t="s">
        <v>204</v>
      </c>
      <c r="N57" s="463"/>
      <c r="O57" s="464"/>
      <c r="P57" s="464">
        <v>1</v>
      </c>
      <c r="Q57" s="465"/>
      <c r="R57" s="465"/>
      <c r="S57" s="465"/>
      <c r="T57" s="465"/>
      <c r="U57" s="465"/>
      <c r="V57" s="465"/>
      <c r="W57" s="293"/>
      <c r="X57" s="696">
        <v>65.91</v>
      </c>
      <c r="Y57" s="466"/>
    </row>
    <row r="58" spans="1:25" ht="35.1" customHeight="1">
      <c r="A58" s="836"/>
      <c r="B58" s="837"/>
      <c r="C58" s="838"/>
      <c r="D58" s="864"/>
      <c r="E58" s="413">
        <v>2</v>
      </c>
      <c r="F58" s="493" t="s">
        <v>503</v>
      </c>
      <c r="G58" s="654"/>
      <c r="H58" s="89"/>
      <c r="I58" s="293"/>
      <c r="J58" s="843"/>
      <c r="K58" s="293"/>
      <c r="L58" s="293"/>
      <c r="M58" s="843"/>
      <c r="N58" s="463"/>
      <c r="O58" s="464"/>
      <c r="P58" s="464">
        <v>1</v>
      </c>
      <c r="Q58" s="465"/>
      <c r="R58" s="465"/>
      <c r="S58" s="465"/>
      <c r="T58" s="465"/>
      <c r="U58" s="465"/>
      <c r="V58" s="465"/>
      <c r="W58" s="293"/>
      <c r="X58" s="829"/>
      <c r="Y58" s="466"/>
    </row>
    <row r="59" spans="1:25" ht="35.1" customHeight="1">
      <c r="A59" s="831"/>
      <c r="B59" s="833"/>
      <c r="C59" s="835"/>
      <c r="D59" s="863"/>
      <c r="E59" s="413">
        <v>3</v>
      </c>
      <c r="F59" s="493" t="s">
        <v>504</v>
      </c>
      <c r="G59" s="652"/>
      <c r="H59" s="410"/>
      <c r="I59" s="293"/>
      <c r="J59" s="844"/>
      <c r="K59" s="293"/>
      <c r="L59" s="293"/>
      <c r="M59" s="844"/>
      <c r="N59" s="463"/>
      <c r="O59" s="464"/>
      <c r="P59" s="464"/>
      <c r="Q59" s="464"/>
      <c r="R59" s="464"/>
      <c r="S59" s="464"/>
      <c r="T59" s="464">
        <v>1</v>
      </c>
      <c r="U59" s="465"/>
      <c r="V59" s="465"/>
      <c r="W59" s="293"/>
      <c r="X59" s="697"/>
      <c r="Y59" s="466"/>
    </row>
    <row r="60" spans="1:25" ht="35.1" customHeight="1">
      <c r="A60" s="350">
        <v>28</v>
      </c>
      <c r="B60" s="461" t="s">
        <v>2372</v>
      </c>
      <c r="C60" s="834" t="s">
        <v>498</v>
      </c>
      <c r="D60" s="862" t="s">
        <v>1453</v>
      </c>
      <c r="E60" s="413">
        <v>1</v>
      </c>
      <c r="F60" s="493" t="s">
        <v>505</v>
      </c>
      <c r="G60" s="446" t="s">
        <v>2371</v>
      </c>
      <c r="H60" s="395"/>
      <c r="I60" s="293"/>
      <c r="J60" s="396">
        <v>206.35</v>
      </c>
      <c r="K60" s="293"/>
      <c r="L60" s="293"/>
      <c r="M60" s="396" t="s">
        <v>204</v>
      </c>
      <c r="N60" s="463">
        <v>1</v>
      </c>
      <c r="O60" s="465"/>
      <c r="P60" s="465"/>
      <c r="Q60" s="465"/>
      <c r="R60" s="465"/>
      <c r="S60" s="465"/>
      <c r="T60" s="465"/>
      <c r="U60" s="465"/>
      <c r="V60" s="465"/>
      <c r="W60" s="293"/>
      <c r="X60" s="293"/>
      <c r="Y60" s="466"/>
    </row>
    <row r="61" spans="1:25" ht="35.1" customHeight="1">
      <c r="A61" s="350">
        <v>29</v>
      </c>
      <c r="B61" s="461" t="s">
        <v>2373</v>
      </c>
      <c r="C61" s="835"/>
      <c r="D61" s="863"/>
      <c r="E61" s="413">
        <v>1</v>
      </c>
      <c r="F61" s="493" t="s">
        <v>506</v>
      </c>
      <c r="G61" s="428" t="s">
        <v>1747</v>
      </c>
      <c r="H61" s="410"/>
      <c r="I61" s="293"/>
      <c r="J61" s="398"/>
      <c r="K61" s="293"/>
      <c r="L61" s="293"/>
      <c r="M61" s="398"/>
      <c r="N61" s="463"/>
      <c r="O61" s="465"/>
      <c r="P61" s="465"/>
      <c r="Q61" s="465"/>
      <c r="R61" s="465"/>
      <c r="S61" s="465"/>
      <c r="T61" s="465"/>
      <c r="U61" s="465"/>
      <c r="V61" s="465"/>
      <c r="W61" s="293"/>
      <c r="X61" s="293"/>
      <c r="Y61" s="466"/>
    </row>
    <row r="62" spans="1:25" ht="35.1" customHeight="1">
      <c r="A62" s="830">
        <v>30</v>
      </c>
      <c r="B62" s="832" t="s">
        <v>507</v>
      </c>
      <c r="C62" s="834" t="s">
        <v>498</v>
      </c>
      <c r="D62" s="862" t="s">
        <v>1453</v>
      </c>
      <c r="E62" s="413">
        <v>1</v>
      </c>
      <c r="F62" s="493" t="s">
        <v>508</v>
      </c>
      <c r="G62" s="651" t="s">
        <v>1497</v>
      </c>
      <c r="H62" s="395"/>
      <c r="I62" s="293"/>
      <c r="J62" s="842">
        <v>206.92</v>
      </c>
      <c r="K62" s="293"/>
      <c r="L62" s="293"/>
      <c r="M62" s="842" t="s">
        <v>204</v>
      </c>
      <c r="N62" s="463">
        <v>1</v>
      </c>
      <c r="O62" s="465"/>
      <c r="P62" s="465"/>
      <c r="Q62" s="473"/>
      <c r="R62" s="465"/>
      <c r="S62" s="465"/>
      <c r="T62" s="465"/>
      <c r="U62" s="465"/>
      <c r="V62" s="465"/>
      <c r="W62" s="293"/>
      <c r="X62" s="696">
        <v>13.06</v>
      </c>
      <c r="Y62" s="466"/>
    </row>
    <row r="63" spans="1:25" ht="35.1" customHeight="1">
      <c r="A63" s="831"/>
      <c r="B63" s="833"/>
      <c r="C63" s="835"/>
      <c r="D63" s="863"/>
      <c r="E63" s="413">
        <v>2</v>
      </c>
      <c r="F63" s="493" t="s">
        <v>509</v>
      </c>
      <c r="G63" s="652"/>
      <c r="H63" s="410"/>
      <c r="I63" s="293"/>
      <c r="J63" s="844"/>
      <c r="K63" s="293"/>
      <c r="L63" s="293"/>
      <c r="M63" s="844"/>
      <c r="N63" s="463"/>
      <c r="O63" s="464"/>
      <c r="P63" s="464"/>
      <c r="Q63" s="464">
        <v>1</v>
      </c>
      <c r="R63" s="465"/>
      <c r="S63" s="465"/>
      <c r="T63" s="465"/>
      <c r="U63" s="465"/>
      <c r="V63" s="465"/>
      <c r="W63" s="293"/>
      <c r="X63" s="697"/>
      <c r="Y63" s="466"/>
    </row>
    <row r="64" spans="1:25" ht="35.1" customHeight="1">
      <c r="A64" s="350">
        <v>31</v>
      </c>
      <c r="B64" s="461" t="s">
        <v>510</v>
      </c>
      <c r="C64" s="413" t="s">
        <v>498</v>
      </c>
      <c r="D64" s="500" t="s">
        <v>498</v>
      </c>
      <c r="E64" s="413">
        <v>1</v>
      </c>
      <c r="F64" s="493" t="s">
        <v>511</v>
      </c>
      <c r="G64" s="470" t="s">
        <v>1804</v>
      </c>
      <c r="H64" s="383"/>
      <c r="I64" s="293"/>
      <c r="J64" s="349">
        <v>102.53</v>
      </c>
      <c r="K64" s="293"/>
      <c r="L64" s="293"/>
      <c r="M64" s="462" t="s">
        <v>204</v>
      </c>
      <c r="N64" s="463"/>
      <c r="O64" s="464"/>
      <c r="P64" s="464"/>
      <c r="Q64" s="464"/>
      <c r="R64" s="464"/>
      <c r="S64" s="464"/>
      <c r="T64" s="464"/>
      <c r="U64" s="464">
        <v>1</v>
      </c>
      <c r="V64" s="465"/>
      <c r="W64" s="293"/>
      <c r="X64" s="361">
        <v>45.46</v>
      </c>
      <c r="Y64" s="466"/>
    </row>
    <row r="65" spans="1:25" s="11" customFormat="1" ht="35.1" customHeight="1">
      <c r="A65" s="830">
        <v>32</v>
      </c>
      <c r="B65" s="832" t="s">
        <v>512</v>
      </c>
      <c r="C65" s="834" t="s">
        <v>513</v>
      </c>
      <c r="D65" s="859" t="s">
        <v>1452</v>
      </c>
      <c r="E65" s="413">
        <v>1</v>
      </c>
      <c r="F65" s="493" t="s">
        <v>514</v>
      </c>
      <c r="G65" s="651" t="s">
        <v>1490</v>
      </c>
      <c r="H65" s="385"/>
      <c r="I65" s="361"/>
      <c r="J65" s="842">
        <v>417.75</v>
      </c>
      <c r="K65" s="361"/>
      <c r="L65" s="361"/>
      <c r="M65" s="842" t="s">
        <v>204</v>
      </c>
      <c r="N65" s="458">
        <v>1</v>
      </c>
      <c r="O65" s="459"/>
      <c r="P65" s="459"/>
      <c r="Q65" s="459"/>
      <c r="R65" s="459"/>
      <c r="S65" s="459"/>
      <c r="T65" s="459"/>
      <c r="U65" s="459"/>
      <c r="V65" s="459"/>
      <c r="W65" s="361"/>
      <c r="X65" s="361"/>
      <c r="Y65" s="460"/>
    </row>
    <row r="66" spans="1:25" s="11" customFormat="1" ht="35.1" customHeight="1">
      <c r="A66" s="836"/>
      <c r="B66" s="837"/>
      <c r="C66" s="838"/>
      <c r="D66" s="860"/>
      <c r="E66" s="413">
        <v>2</v>
      </c>
      <c r="F66" s="493" t="s">
        <v>515</v>
      </c>
      <c r="G66" s="654"/>
      <c r="H66" s="387"/>
      <c r="I66" s="361"/>
      <c r="J66" s="843"/>
      <c r="K66" s="361"/>
      <c r="L66" s="361"/>
      <c r="M66" s="843"/>
      <c r="N66" s="458">
        <v>1</v>
      </c>
      <c r="O66" s="459"/>
      <c r="P66" s="459"/>
      <c r="Q66" s="459"/>
      <c r="R66" s="459"/>
      <c r="S66" s="459"/>
      <c r="T66" s="459"/>
      <c r="U66" s="459"/>
      <c r="V66" s="459"/>
      <c r="W66" s="361"/>
      <c r="X66" s="361"/>
      <c r="Y66" s="460"/>
    </row>
    <row r="67" spans="1:25" s="11" customFormat="1" ht="35.1" customHeight="1">
      <c r="A67" s="836"/>
      <c r="B67" s="837"/>
      <c r="C67" s="838"/>
      <c r="D67" s="860"/>
      <c r="E67" s="413">
        <v>3</v>
      </c>
      <c r="F67" s="493" t="s">
        <v>516</v>
      </c>
      <c r="G67" s="654"/>
      <c r="H67" s="387"/>
      <c r="I67" s="361"/>
      <c r="J67" s="843"/>
      <c r="K67" s="361"/>
      <c r="L67" s="361"/>
      <c r="M67" s="843"/>
      <c r="N67" s="458">
        <v>1</v>
      </c>
      <c r="O67" s="459"/>
      <c r="P67" s="459"/>
      <c r="Q67" s="459"/>
      <c r="R67" s="459"/>
      <c r="S67" s="459"/>
      <c r="T67" s="459"/>
      <c r="U67" s="459"/>
      <c r="V67" s="459"/>
      <c r="W67" s="361"/>
      <c r="X67" s="361"/>
      <c r="Y67" s="460"/>
    </row>
    <row r="68" spans="1:25" s="11" customFormat="1" ht="35.1" customHeight="1">
      <c r="A68" s="831"/>
      <c r="B68" s="833"/>
      <c r="C68" s="835"/>
      <c r="D68" s="861"/>
      <c r="E68" s="413">
        <v>4</v>
      </c>
      <c r="F68" s="493" t="s">
        <v>517</v>
      </c>
      <c r="G68" s="652"/>
      <c r="H68" s="386"/>
      <c r="I68" s="361"/>
      <c r="J68" s="844"/>
      <c r="K68" s="361"/>
      <c r="L68" s="361"/>
      <c r="M68" s="844"/>
      <c r="N68" s="458"/>
      <c r="O68" s="467"/>
      <c r="P68" s="467">
        <v>1</v>
      </c>
      <c r="Q68" s="459"/>
      <c r="R68" s="459"/>
      <c r="S68" s="459"/>
      <c r="T68" s="459"/>
      <c r="U68" s="459"/>
      <c r="V68" s="459"/>
      <c r="W68" s="361"/>
      <c r="X68" s="361"/>
      <c r="Y68" s="460"/>
    </row>
    <row r="69" spans="1:25" ht="35.1" customHeight="1">
      <c r="A69" s="830">
        <v>33</v>
      </c>
      <c r="B69" s="832" t="s">
        <v>518</v>
      </c>
      <c r="C69" s="834" t="s">
        <v>513</v>
      </c>
      <c r="D69" s="859" t="s">
        <v>1451</v>
      </c>
      <c r="E69" s="413">
        <v>1</v>
      </c>
      <c r="F69" s="493" t="s">
        <v>519</v>
      </c>
      <c r="G69" s="651" t="s">
        <v>1498</v>
      </c>
      <c r="H69" s="395"/>
      <c r="I69" s="293"/>
      <c r="J69" s="842">
        <v>317.07</v>
      </c>
      <c r="K69" s="293"/>
      <c r="L69" s="293"/>
      <c r="M69" s="842" t="s">
        <v>204</v>
      </c>
      <c r="N69" s="463"/>
      <c r="O69" s="464">
        <v>1</v>
      </c>
      <c r="P69" s="465"/>
      <c r="Q69" s="465"/>
      <c r="R69" s="465"/>
      <c r="S69" s="465"/>
      <c r="T69" s="465"/>
      <c r="U69" s="465"/>
      <c r="V69" s="465"/>
      <c r="W69" s="293"/>
      <c r="X69" s="696">
        <v>36.19</v>
      </c>
      <c r="Y69" s="466"/>
    </row>
    <row r="70" spans="1:25" ht="35.1" customHeight="1">
      <c r="A70" s="836"/>
      <c r="B70" s="837"/>
      <c r="C70" s="838"/>
      <c r="D70" s="860"/>
      <c r="E70" s="413">
        <v>2</v>
      </c>
      <c r="F70" s="493" t="s">
        <v>520</v>
      </c>
      <c r="G70" s="654"/>
      <c r="H70" s="89"/>
      <c r="I70" s="293"/>
      <c r="J70" s="843"/>
      <c r="K70" s="293"/>
      <c r="L70" s="293"/>
      <c r="M70" s="843"/>
      <c r="N70" s="463"/>
      <c r="O70" s="464"/>
      <c r="P70" s="464"/>
      <c r="Q70" s="464">
        <v>1</v>
      </c>
      <c r="R70" s="465"/>
      <c r="S70" s="465"/>
      <c r="T70" s="465"/>
      <c r="U70" s="465"/>
      <c r="V70" s="465"/>
      <c r="W70" s="293"/>
      <c r="X70" s="829"/>
      <c r="Y70" s="466"/>
    </row>
    <row r="71" spans="1:25" ht="35.1" customHeight="1">
      <c r="A71" s="831"/>
      <c r="B71" s="833"/>
      <c r="C71" s="835"/>
      <c r="D71" s="861"/>
      <c r="E71" s="413">
        <v>3</v>
      </c>
      <c r="F71" s="493" t="s">
        <v>521</v>
      </c>
      <c r="G71" s="652"/>
      <c r="H71" s="410"/>
      <c r="I71" s="293"/>
      <c r="J71" s="844"/>
      <c r="K71" s="293"/>
      <c r="L71" s="293"/>
      <c r="M71" s="844"/>
      <c r="N71" s="463"/>
      <c r="O71" s="464"/>
      <c r="P71" s="464"/>
      <c r="Q71" s="464">
        <v>1</v>
      </c>
      <c r="R71" s="465"/>
      <c r="S71" s="465"/>
      <c r="T71" s="465"/>
      <c r="U71" s="465"/>
      <c r="V71" s="465"/>
      <c r="W71" s="293"/>
      <c r="X71" s="697"/>
      <c r="Y71" s="466"/>
    </row>
    <row r="72" spans="1:25" ht="35.1" customHeight="1">
      <c r="A72" s="830">
        <v>34</v>
      </c>
      <c r="B72" s="832" t="s">
        <v>522</v>
      </c>
      <c r="C72" s="834" t="s">
        <v>513</v>
      </c>
      <c r="D72" s="859" t="s">
        <v>1450</v>
      </c>
      <c r="E72" s="413">
        <v>1</v>
      </c>
      <c r="F72" s="493" t="s">
        <v>523</v>
      </c>
      <c r="G72" s="855" t="s">
        <v>1491</v>
      </c>
      <c r="H72" s="395"/>
      <c r="I72" s="293"/>
      <c r="J72" s="842">
        <v>208.66</v>
      </c>
      <c r="K72" s="293"/>
      <c r="L72" s="293"/>
      <c r="M72" s="396" t="s">
        <v>204</v>
      </c>
      <c r="N72" s="463">
        <v>1</v>
      </c>
      <c r="O72" s="465"/>
      <c r="P72" s="465"/>
      <c r="Q72" s="465"/>
      <c r="R72" s="465"/>
      <c r="S72" s="465"/>
      <c r="T72" s="465"/>
      <c r="U72" s="465"/>
      <c r="V72" s="465"/>
      <c r="W72" s="293"/>
      <c r="X72" s="696">
        <v>14.77</v>
      </c>
      <c r="Y72" s="466"/>
    </row>
    <row r="73" spans="1:25" ht="35.1" customHeight="1">
      <c r="A73" s="831"/>
      <c r="B73" s="833"/>
      <c r="C73" s="835"/>
      <c r="D73" s="861"/>
      <c r="E73" s="413">
        <v>2</v>
      </c>
      <c r="F73" s="493" t="s">
        <v>524</v>
      </c>
      <c r="G73" s="856"/>
      <c r="H73" s="410"/>
      <c r="I73" s="293"/>
      <c r="J73" s="844"/>
      <c r="K73" s="293"/>
      <c r="L73" s="293"/>
      <c r="M73" s="398"/>
      <c r="N73" s="463"/>
      <c r="O73" s="464"/>
      <c r="P73" s="464">
        <v>1</v>
      </c>
      <c r="Q73" s="465"/>
      <c r="R73" s="465"/>
      <c r="S73" s="465"/>
      <c r="T73" s="465"/>
      <c r="U73" s="465"/>
      <c r="V73" s="465"/>
      <c r="W73" s="293"/>
      <c r="X73" s="697"/>
      <c r="Y73" s="466"/>
    </row>
    <row r="74" spans="1:25" ht="35.1" customHeight="1">
      <c r="A74" s="830">
        <v>35</v>
      </c>
      <c r="B74" s="832" t="s">
        <v>525</v>
      </c>
      <c r="C74" s="834" t="s">
        <v>513</v>
      </c>
      <c r="D74" s="859" t="s">
        <v>1449</v>
      </c>
      <c r="E74" s="413">
        <v>1</v>
      </c>
      <c r="F74" s="493" t="s">
        <v>526</v>
      </c>
      <c r="G74" s="651" t="s">
        <v>1419</v>
      </c>
      <c r="H74" s="395"/>
      <c r="I74" s="293"/>
      <c r="J74" s="842">
        <v>208.47</v>
      </c>
      <c r="K74" s="293"/>
      <c r="L74" s="293"/>
      <c r="M74" s="396" t="s">
        <v>204</v>
      </c>
      <c r="N74" s="463"/>
      <c r="O74" s="464"/>
      <c r="P74" s="464"/>
      <c r="Q74" s="464"/>
      <c r="R74" s="464"/>
      <c r="S74" s="464">
        <v>1</v>
      </c>
      <c r="T74" s="465"/>
      <c r="U74" s="465"/>
      <c r="V74" s="465"/>
      <c r="W74" s="293"/>
      <c r="X74" s="696">
        <v>55.64</v>
      </c>
      <c r="Y74" s="466"/>
    </row>
    <row r="75" spans="1:25" ht="35.1" customHeight="1">
      <c r="A75" s="831"/>
      <c r="B75" s="833"/>
      <c r="C75" s="835"/>
      <c r="D75" s="861"/>
      <c r="E75" s="413">
        <v>2</v>
      </c>
      <c r="F75" s="493" t="s">
        <v>527</v>
      </c>
      <c r="G75" s="652"/>
      <c r="H75" s="410"/>
      <c r="I75" s="293"/>
      <c r="J75" s="844"/>
      <c r="K75" s="293"/>
      <c r="L75" s="293"/>
      <c r="M75" s="398"/>
      <c r="N75" s="463"/>
      <c r="O75" s="464"/>
      <c r="P75" s="464"/>
      <c r="Q75" s="464"/>
      <c r="R75" s="464"/>
      <c r="S75" s="464">
        <v>1</v>
      </c>
      <c r="T75" s="465"/>
      <c r="U75" s="465"/>
      <c r="V75" s="465"/>
      <c r="W75" s="293"/>
      <c r="X75" s="697"/>
      <c r="Y75" s="466"/>
    </row>
    <row r="76" spans="1:25" ht="35.1" customHeight="1">
      <c r="A76" s="830">
        <v>36</v>
      </c>
      <c r="B76" s="832" t="s">
        <v>528</v>
      </c>
      <c r="C76" s="834" t="s">
        <v>513</v>
      </c>
      <c r="D76" s="859" t="s">
        <v>1448</v>
      </c>
      <c r="E76" s="413">
        <v>1</v>
      </c>
      <c r="F76" s="493" t="s">
        <v>529</v>
      </c>
      <c r="G76" s="651" t="s">
        <v>1490</v>
      </c>
      <c r="H76" s="395"/>
      <c r="I76" s="293"/>
      <c r="J76" s="842">
        <v>873.92</v>
      </c>
      <c r="K76" s="293"/>
      <c r="L76" s="293"/>
      <c r="M76" s="396" t="s">
        <v>204</v>
      </c>
      <c r="N76" s="463"/>
      <c r="O76" s="464"/>
      <c r="P76" s="464">
        <v>1</v>
      </c>
      <c r="Q76" s="465"/>
      <c r="R76" s="465"/>
      <c r="S76" s="465"/>
      <c r="T76" s="465"/>
      <c r="U76" s="465"/>
      <c r="V76" s="465"/>
      <c r="W76" s="293"/>
      <c r="X76" s="696">
        <v>48.99</v>
      </c>
      <c r="Y76" s="466"/>
    </row>
    <row r="77" spans="1:25" ht="35.1" customHeight="1">
      <c r="A77" s="836"/>
      <c r="B77" s="837"/>
      <c r="C77" s="838"/>
      <c r="D77" s="860"/>
      <c r="E77" s="413">
        <v>2</v>
      </c>
      <c r="F77" s="493" t="s">
        <v>530</v>
      </c>
      <c r="G77" s="654"/>
      <c r="H77" s="89"/>
      <c r="I77" s="293"/>
      <c r="J77" s="843"/>
      <c r="K77" s="293"/>
      <c r="L77" s="293"/>
      <c r="M77" s="397"/>
      <c r="N77" s="463">
        <v>1</v>
      </c>
      <c r="O77" s="465"/>
      <c r="P77" s="465"/>
      <c r="Q77" s="465"/>
      <c r="R77" s="465"/>
      <c r="S77" s="465"/>
      <c r="T77" s="465"/>
      <c r="U77" s="465"/>
      <c r="V77" s="465"/>
      <c r="W77" s="293"/>
      <c r="X77" s="829"/>
      <c r="Y77" s="466"/>
    </row>
    <row r="78" spans="1:25" ht="35.1" customHeight="1">
      <c r="A78" s="836"/>
      <c r="B78" s="837"/>
      <c r="C78" s="838"/>
      <c r="D78" s="860"/>
      <c r="E78" s="413">
        <v>3</v>
      </c>
      <c r="F78" s="493" t="s">
        <v>531</v>
      </c>
      <c r="G78" s="654"/>
      <c r="H78" s="89"/>
      <c r="I78" s="293"/>
      <c r="J78" s="843"/>
      <c r="K78" s="293"/>
      <c r="L78" s="293"/>
      <c r="M78" s="397"/>
      <c r="N78" s="463"/>
      <c r="O78" s="464"/>
      <c r="P78" s="464"/>
      <c r="Q78" s="464">
        <v>1</v>
      </c>
      <c r="R78" s="465"/>
      <c r="S78" s="465"/>
      <c r="T78" s="465"/>
      <c r="U78" s="465"/>
      <c r="V78" s="465"/>
      <c r="W78" s="293"/>
      <c r="X78" s="829"/>
      <c r="Y78" s="466"/>
    </row>
    <row r="79" spans="1:25" ht="35.1" customHeight="1">
      <c r="A79" s="836"/>
      <c r="B79" s="837"/>
      <c r="C79" s="838"/>
      <c r="D79" s="860"/>
      <c r="E79" s="413">
        <v>4</v>
      </c>
      <c r="F79" s="493" t="s">
        <v>532</v>
      </c>
      <c r="G79" s="654"/>
      <c r="H79" s="89"/>
      <c r="I79" s="293"/>
      <c r="J79" s="843"/>
      <c r="K79" s="293"/>
      <c r="L79" s="293"/>
      <c r="M79" s="397"/>
      <c r="N79" s="463"/>
      <c r="O79" s="464"/>
      <c r="P79" s="464"/>
      <c r="Q79" s="464">
        <v>1</v>
      </c>
      <c r="R79" s="465"/>
      <c r="S79" s="465"/>
      <c r="T79" s="465"/>
      <c r="U79" s="465"/>
      <c r="V79" s="465"/>
      <c r="W79" s="293"/>
      <c r="X79" s="829"/>
      <c r="Y79" s="466"/>
    </row>
    <row r="80" spans="1:25" ht="35.1" customHeight="1">
      <c r="A80" s="836"/>
      <c r="B80" s="837"/>
      <c r="C80" s="838"/>
      <c r="D80" s="860"/>
      <c r="E80" s="413">
        <v>5</v>
      </c>
      <c r="F80" s="493" t="s">
        <v>533</v>
      </c>
      <c r="G80" s="654"/>
      <c r="H80" s="89"/>
      <c r="I80" s="293"/>
      <c r="J80" s="843"/>
      <c r="K80" s="293"/>
      <c r="L80" s="293"/>
      <c r="M80" s="397"/>
      <c r="N80" s="463"/>
      <c r="O80" s="464"/>
      <c r="P80" s="464"/>
      <c r="Q80" s="464">
        <v>1</v>
      </c>
      <c r="R80" s="465"/>
      <c r="S80" s="465"/>
      <c r="T80" s="465"/>
      <c r="U80" s="465"/>
      <c r="V80" s="465"/>
      <c r="W80" s="293"/>
      <c r="X80" s="829"/>
      <c r="Y80" s="466"/>
    </row>
    <row r="81" spans="1:25" ht="35.1" customHeight="1">
      <c r="A81" s="836"/>
      <c r="B81" s="837"/>
      <c r="C81" s="838"/>
      <c r="D81" s="860"/>
      <c r="E81" s="413">
        <v>6</v>
      </c>
      <c r="F81" s="493" t="s">
        <v>534</v>
      </c>
      <c r="G81" s="654"/>
      <c r="H81" s="89"/>
      <c r="I81" s="293"/>
      <c r="J81" s="843"/>
      <c r="K81" s="293"/>
      <c r="L81" s="293"/>
      <c r="M81" s="397"/>
      <c r="N81" s="463">
        <v>1</v>
      </c>
      <c r="O81" s="465"/>
      <c r="P81" s="465"/>
      <c r="Q81" s="465"/>
      <c r="R81" s="465"/>
      <c r="S81" s="465"/>
      <c r="T81" s="465"/>
      <c r="U81" s="465"/>
      <c r="V81" s="465"/>
      <c r="W81" s="293"/>
      <c r="X81" s="829"/>
      <c r="Y81" s="466"/>
    </row>
    <row r="82" spans="1:25" ht="35.1" customHeight="1">
      <c r="A82" s="836"/>
      <c r="B82" s="837"/>
      <c r="C82" s="838"/>
      <c r="D82" s="860"/>
      <c r="E82" s="413">
        <v>7</v>
      </c>
      <c r="F82" s="493" t="s">
        <v>535</v>
      </c>
      <c r="G82" s="654"/>
      <c r="H82" s="89"/>
      <c r="I82" s="293"/>
      <c r="J82" s="843"/>
      <c r="K82" s="293"/>
      <c r="L82" s="293"/>
      <c r="M82" s="397"/>
      <c r="N82" s="463">
        <v>1</v>
      </c>
      <c r="O82" s="465"/>
      <c r="P82" s="465"/>
      <c r="Q82" s="465"/>
      <c r="R82" s="465"/>
      <c r="S82" s="465"/>
      <c r="T82" s="465"/>
      <c r="U82" s="465"/>
      <c r="V82" s="465"/>
      <c r="W82" s="293"/>
      <c r="X82" s="829"/>
      <c r="Y82" s="466"/>
    </row>
    <row r="83" spans="1:25" ht="35.1" customHeight="1">
      <c r="A83" s="831"/>
      <c r="B83" s="833"/>
      <c r="C83" s="835"/>
      <c r="D83" s="861"/>
      <c r="E83" s="413">
        <v>8</v>
      </c>
      <c r="F83" s="493" t="s">
        <v>536</v>
      </c>
      <c r="G83" s="652"/>
      <c r="H83" s="410"/>
      <c r="I83" s="293"/>
      <c r="J83" s="844"/>
      <c r="K83" s="293"/>
      <c r="L83" s="293"/>
      <c r="M83" s="398"/>
      <c r="N83" s="463"/>
      <c r="O83" s="464"/>
      <c r="P83" s="464"/>
      <c r="Q83" s="464">
        <v>1</v>
      </c>
      <c r="R83" s="465"/>
      <c r="S83" s="465"/>
      <c r="T83" s="465"/>
      <c r="U83" s="465"/>
      <c r="V83" s="465"/>
      <c r="W83" s="293"/>
      <c r="X83" s="697"/>
      <c r="Y83" s="466"/>
    </row>
    <row r="84" spans="1:25" ht="35.1" customHeight="1">
      <c r="A84" s="350">
        <v>37</v>
      </c>
      <c r="B84" s="461" t="s">
        <v>537</v>
      </c>
      <c r="C84" s="413" t="s">
        <v>513</v>
      </c>
      <c r="D84" s="501" t="s">
        <v>513</v>
      </c>
      <c r="E84" s="413">
        <v>1</v>
      </c>
      <c r="F84" s="493" t="s">
        <v>499</v>
      </c>
      <c r="G84" s="423" t="s">
        <v>1492</v>
      </c>
      <c r="H84" s="383"/>
      <c r="I84" s="293"/>
      <c r="J84" s="349">
        <v>103.51</v>
      </c>
      <c r="K84" s="293"/>
      <c r="L84" s="293"/>
      <c r="M84" s="462" t="s">
        <v>204</v>
      </c>
      <c r="N84" s="463"/>
      <c r="O84" s="464"/>
      <c r="P84" s="464"/>
      <c r="Q84" s="464"/>
      <c r="R84" s="464"/>
      <c r="S84" s="464">
        <v>1</v>
      </c>
      <c r="T84" s="465"/>
      <c r="U84" s="465"/>
      <c r="V84" s="465"/>
      <c r="W84" s="293"/>
      <c r="X84" s="602">
        <v>28.15</v>
      </c>
      <c r="Y84" s="466"/>
    </row>
    <row r="85" spans="1:25" ht="35.1" customHeight="1">
      <c r="A85" s="350">
        <v>38</v>
      </c>
      <c r="B85" s="461" t="s">
        <v>538</v>
      </c>
      <c r="C85" s="413" t="s">
        <v>513</v>
      </c>
      <c r="D85" s="501" t="s">
        <v>1447</v>
      </c>
      <c r="E85" s="413">
        <v>1</v>
      </c>
      <c r="F85" s="493" t="s">
        <v>539</v>
      </c>
      <c r="G85" s="487" t="s">
        <v>1862</v>
      </c>
      <c r="H85" s="383"/>
      <c r="I85" s="293"/>
      <c r="J85" s="349">
        <v>104.9</v>
      </c>
      <c r="K85" s="293"/>
      <c r="L85" s="293"/>
      <c r="M85" s="462" t="s">
        <v>204</v>
      </c>
      <c r="N85" s="463"/>
      <c r="O85" s="464"/>
      <c r="P85" s="464">
        <v>1</v>
      </c>
      <c r="Q85" s="465"/>
      <c r="R85" s="465"/>
      <c r="S85" s="465"/>
      <c r="T85" s="465"/>
      <c r="U85" s="465"/>
      <c r="V85" s="465"/>
      <c r="W85" s="293"/>
      <c r="X85" s="293"/>
      <c r="Y85" s="466"/>
    </row>
    <row r="86" spans="1:25" s="11" customFormat="1" ht="35.1" customHeight="1">
      <c r="A86" s="830">
        <v>39</v>
      </c>
      <c r="B86" s="832" t="s">
        <v>540</v>
      </c>
      <c r="C86" s="834" t="s">
        <v>541</v>
      </c>
      <c r="D86" s="839" t="s">
        <v>1446</v>
      </c>
      <c r="E86" s="413">
        <v>1</v>
      </c>
      <c r="F86" s="493" t="s">
        <v>542</v>
      </c>
      <c r="G86" s="855" t="s">
        <v>1748</v>
      </c>
      <c r="H86" s="385"/>
      <c r="I86" s="361"/>
      <c r="J86" s="842">
        <v>435.3</v>
      </c>
      <c r="K86" s="361"/>
      <c r="L86" s="361"/>
      <c r="M86" s="842" t="s">
        <v>204</v>
      </c>
      <c r="N86" s="458"/>
      <c r="O86" s="459"/>
      <c r="P86" s="459"/>
      <c r="Q86" s="459"/>
      <c r="R86" s="459"/>
      <c r="S86" s="459"/>
      <c r="T86" s="459"/>
      <c r="U86" s="459"/>
      <c r="V86" s="459"/>
      <c r="W86" s="361"/>
      <c r="X86" s="361"/>
      <c r="Y86" s="460"/>
    </row>
    <row r="87" spans="1:25" s="11" customFormat="1" ht="35.1" customHeight="1">
      <c r="A87" s="836"/>
      <c r="B87" s="837"/>
      <c r="C87" s="838"/>
      <c r="D87" s="840"/>
      <c r="E87" s="413">
        <v>2</v>
      </c>
      <c r="F87" s="493" t="s">
        <v>543</v>
      </c>
      <c r="G87" s="865"/>
      <c r="H87" s="387"/>
      <c r="I87" s="361"/>
      <c r="J87" s="843"/>
      <c r="K87" s="361"/>
      <c r="L87" s="361"/>
      <c r="M87" s="843"/>
      <c r="N87" s="458"/>
      <c r="O87" s="459"/>
      <c r="P87" s="459"/>
      <c r="Q87" s="459"/>
      <c r="R87" s="459"/>
      <c r="S87" s="459"/>
      <c r="T87" s="459"/>
      <c r="U87" s="459"/>
      <c r="V87" s="459"/>
      <c r="W87" s="361"/>
      <c r="X87" s="361"/>
      <c r="Y87" s="460"/>
    </row>
    <row r="88" spans="1:25" s="11" customFormat="1" ht="35.1" customHeight="1">
      <c r="A88" s="836"/>
      <c r="B88" s="837"/>
      <c r="C88" s="838"/>
      <c r="D88" s="840"/>
      <c r="E88" s="413">
        <v>3</v>
      </c>
      <c r="F88" s="493" t="s">
        <v>544</v>
      </c>
      <c r="G88" s="865"/>
      <c r="H88" s="387"/>
      <c r="I88" s="361"/>
      <c r="J88" s="843"/>
      <c r="K88" s="361"/>
      <c r="L88" s="361"/>
      <c r="M88" s="843"/>
      <c r="N88" s="458"/>
      <c r="O88" s="459"/>
      <c r="P88" s="459"/>
      <c r="Q88" s="459"/>
      <c r="R88" s="459"/>
      <c r="S88" s="459"/>
      <c r="T88" s="459"/>
      <c r="U88" s="459"/>
      <c r="V88" s="459"/>
      <c r="W88" s="361"/>
      <c r="X88" s="361"/>
      <c r="Y88" s="460"/>
    </row>
    <row r="89" spans="1:25" s="11" customFormat="1" ht="35.1" customHeight="1">
      <c r="A89" s="831"/>
      <c r="B89" s="833"/>
      <c r="C89" s="835"/>
      <c r="D89" s="841"/>
      <c r="E89" s="413">
        <v>4</v>
      </c>
      <c r="F89" s="493" t="s">
        <v>545</v>
      </c>
      <c r="G89" s="856"/>
      <c r="H89" s="386"/>
      <c r="I89" s="361"/>
      <c r="J89" s="844"/>
      <c r="K89" s="361"/>
      <c r="L89" s="361"/>
      <c r="M89" s="844"/>
      <c r="N89" s="458"/>
      <c r="O89" s="459"/>
      <c r="P89" s="459"/>
      <c r="Q89" s="459"/>
      <c r="R89" s="459"/>
      <c r="S89" s="459"/>
      <c r="T89" s="459"/>
      <c r="U89" s="459"/>
      <c r="V89" s="459"/>
      <c r="W89" s="361"/>
      <c r="X89" s="361"/>
      <c r="Y89" s="460"/>
    </row>
    <row r="90" spans="1:25" ht="35.1" customHeight="1">
      <c r="A90" s="350">
        <v>40</v>
      </c>
      <c r="B90" s="461" t="s">
        <v>546</v>
      </c>
      <c r="C90" s="413" t="s">
        <v>541</v>
      </c>
      <c r="D90" s="499" t="s">
        <v>1445</v>
      </c>
      <c r="E90" s="413">
        <v>1</v>
      </c>
      <c r="F90" s="493" t="s">
        <v>547</v>
      </c>
      <c r="G90" s="423" t="s">
        <v>1493</v>
      </c>
      <c r="H90" s="383"/>
      <c r="I90" s="293"/>
      <c r="J90" s="349">
        <v>106.17</v>
      </c>
      <c r="K90" s="293"/>
      <c r="L90" s="293"/>
      <c r="M90" s="462" t="s">
        <v>204</v>
      </c>
      <c r="N90" s="463"/>
      <c r="O90" s="464"/>
      <c r="P90" s="464"/>
      <c r="Q90" s="464"/>
      <c r="R90" s="464"/>
      <c r="S90" s="464"/>
      <c r="T90" s="464"/>
      <c r="U90" s="464">
        <v>1</v>
      </c>
      <c r="V90" s="465"/>
      <c r="W90" s="293"/>
      <c r="X90" s="602">
        <v>35.229999999999997</v>
      </c>
      <c r="Y90" s="466"/>
    </row>
    <row r="91" spans="1:25" ht="35.1" customHeight="1">
      <c r="A91" s="385">
        <v>41</v>
      </c>
      <c r="B91" s="468" t="s">
        <v>548</v>
      </c>
      <c r="C91" s="414" t="s">
        <v>541</v>
      </c>
      <c r="D91" s="499" t="s">
        <v>1444</v>
      </c>
      <c r="E91" s="414">
        <v>1</v>
      </c>
      <c r="F91" s="496" t="s">
        <v>549</v>
      </c>
      <c r="G91" s="423" t="s">
        <v>1494</v>
      </c>
      <c r="H91" s="395"/>
      <c r="I91" s="293"/>
      <c r="J91" s="396">
        <v>106.85</v>
      </c>
      <c r="K91" s="475"/>
      <c r="L91" s="475"/>
      <c r="M91" s="476" t="s">
        <v>204</v>
      </c>
      <c r="N91" s="477"/>
      <c r="O91" s="478"/>
      <c r="P91" s="478"/>
      <c r="Q91" s="478"/>
      <c r="R91" s="478"/>
      <c r="S91" s="478">
        <v>1</v>
      </c>
      <c r="T91" s="479"/>
      <c r="U91" s="479"/>
      <c r="V91" s="479"/>
      <c r="W91" s="475"/>
      <c r="X91" s="603">
        <v>29.53</v>
      </c>
      <c r="Y91" s="480"/>
    </row>
    <row r="92" spans="1:25" ht="35.1" customHeight="1">
      <c r="A92" s="361">
        <v>42</v>
      </c>
      <c r="B92" s="481" t="s">
        <v>2020</v>
      </c>
      <c r="C92" s="415" t="s">
        <v>541</v>
      </c>
      <c r="D92" s="415" t="s">
        <v>1445</v>
      </c>
      <c r="E92" s="415">
        <v>1</v>
      </c>
      <c r="F92" s="494" t="s">
        <v>2021</v>
      </c>
      <c r="G92" s="470" t="s">
        <v>1748</v>
      </c>
      <c r="H92" s="317"/>
      <c r="I92" s="317"/>
      <c r="J92" s="361">
        <v>106.17</v>
      </c>
      <c r="K92" s="293"/>
      <c r="L92" s="293"/>
      <c r="M92" s="361"/>
      <c r="N92" s="46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466"/>
    </row>
    <row r="93" spans="1:25" ht="35.1" customHeight="1">
      <c r="A93" s="696">
        <v>43</v>
      </c>
      <c r="B93" s="869" t="s">
        <v>2022</v>
      </c>
      <c r="C93" s="872" t="s">
        <v>541</v>
      </c>
      <c r="D93" s="872" t="s">
        <v>2023</v>
      </c>
      <c r="E93" s="415">
        <v>1</v>
      </c>
      <c r="F93" s="494" t="s">
        <v>2024</v>
      </c>
      <c r="G93" s="875" t="s">
        <v>1748</v>
      </c>
      <c r="H93" s="317"/>
      <c r="I93" s="317"/>
      <c r="J93" s="696">
        <v>319.7</v>
      </c>
      <c r="K93" s="293"/>
      <c r="L93" s="293"/>
      <c r="M93" s="361"/>
      <c r="N93" s="46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466"/>
    </row>
    <row r="94" spans="1:25" ht="35.1" customHeight="1">
      <c r="A94" s="829"/>
      <c r="B94" s="870"/>
      <c r="C94" s="873"/>
      <c r="D94" s="873"/>
      <c r="E94" s="415">
        <v>2</v>
      </c>
      <c r="F94" s="494" t="s">
        <v>2025</v>
      </c>
      <c r="G94" s="875"/>
      <c r="H94" s="317"/>
      <c r="I94" s="317"/>
      <c r="J94" s="829"/>
      <c r="K94" s="293"/>
      <c r="L94" s="293"/>
      <c r="M94" s="361"/>
      <c r="N94" s="46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466"/>
    </row>
    <row r="95" spans="1:25" ht="35.1" customHeight="1">
      <c r="A95" s="697"/>
      <c r="B95" s="871"/>
      <c r="C95" s="874"/>
      <c r="D95" s="874"/>
      <c r="E95" s="415">
        <v>3</v>
      </c>
      <c r="F95" s="494" t="s">
        <v>2026</v>
      </c>
      <c r="G95" s="875"/>
      <c r="H95" s="317"/>
      <c r="I95" s="317"/>
      <c r="J95" s="697"/>
      <c r="K95" s="293"/>
      <c r="L95" s="293"/>
      <c r="M95" s="361"/>
      <c r="N95" s="46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466"/>
    </row>
    <row r="96" spans="1:25" ht="35.1" customHeight="1">
      <c r="A96" s="696">
        <v>44</v>
      </c>
      <c r="B96" s="869" t="s">
        <v>2027</v>
      </c>
      <c r="C96" s="872" t="s">
        <v>541</v>
      </c>
      <c r="D96" s="876" t="s">
        <v>2028</v>
      </c>
      <c r="E96" s="415">
        <v>1</v>
      </c>
      <c r="F96" s="494" t="s">
        <v>2029</v>
      </c>
      <c r="G96" s="875" t="s">
        <v>1748</v>
      </c>
      <c r="H96" s="317"/>
      <c r="I96" s="317"/>
      <c r="J96" s="696">
        <v>530.85</v>
      </c>
      <c r="K96" s="293"/>
      <c r="L96" s="293"/>
      <c r="M96" s="361"/>
      <c r="N96" s="46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466"/>
    </row>
    <row r="97" spans="1:25" ht="35.1" customHeight="1">
      <c r="A97" s="829"/>
      <c r="B97" s="870"/>
      <c r="C97" s="873"/>
      <c r="D97" s="876"/>
      <c r="E97" s="415">
        <v>2</v>
      </c>
      <c r="F97" s="494" t="s">
        <v>2030</v>
      </c>
      <c r="G97" s="875"/>
      <c r="H97" s="317"/>
      <c r="I97" s="317"/>
      <c r="J97" s="829"/>
      <c r="K97" s="293"/>
      <c r="L97" s="293"/>
      <c r="M97" s="361"/>
      <c r="N97" s="46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466"/>
    </row>
    <row r="98" spans="1:25" ht="35.1" customHeight="1">
      <c r="A98" s="829"/>
      <c r="B98" s="870"/>
      <c r="C98" s="873"/>
      <c r="D98" s="876"/>
      <c r="E98" s="415">
        <v>3</v>
      </c>
      <c r="F98" s="494" t="s">
        <v>2031</v>
      </c>
      <c r="G98" s="875"/>
      <c r="H98" s="317"/>
      <c r="I98" s="317"/>
      <c r="J98" s="829"/>
      <c r="K98" s="293"/>
      <c r="L98" s="293"/>
      <c r="M98" s="361"/>
      <c r="N98" s="46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466"/>
    </row>
    <row r="99" spans="1:25" ht="35.1" customHeight="1">
      <c r="A99" s="829"/>
      <c r="B99" s="870"/>
      <c r="C99" s="873"/>
      <c r="D99" s="876"/>
      <c r="E99" s="415">
        <v>4</v>
      </c>
      <c r="F99" s="494" t="s">
        <v>2032</v>
      </c>
      <c r="G99" s="875"/>
      <c r="H99" s="317"/>
      <c r="I99" s="317"/>
      <c r="J99" s="829"/>
      <c r="K99" s="293"/>
      <c r="L99" s="293"/>
      <c r="M99" s="361"/>
      <c r="N99" s="46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466"/>
    </row>
    <row r="100" spans="1:25" ht="35.1" customHeight="1">
      <c r="A100" s="697"/>
      <c r="B100" s="871"/>
      <c r="C100" s="874"/>
      <c r="D100" s="876"/>
      <c r="E100" s="415">
        <v>5</v>
      </c>
      <c r="F100" s="494" t="s">
        <v>2033</v>
      </c>
      <c r="G100" s="875"/>
      <c r="H100" s="317"/>
      <c r="I100" s="317"/>
      <c r="J100" s="697"/>
      <c r="K100" s="293"/>
      <c r="L100" s="293"/>
      <c r="M100" s="361"/>
      <c r="N100" s="46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466"/>
    </row>
    <row r="101" spans="1:25" ht="35.1" customHeight="1">
      <c r="A101" s="361">
        <v>45</v>
      </c>
      <c r="B101" s="482" t="s">
        <v>2034</v>
      </c>
      <c r="C101" s="415" t="s">
        <v>541</v>
      </c>
      <c r="D101" s="415" t="s">
        <v>1444</v>
      </c>
      <c r="E101" s="415">
        <v>1</v>
      </c>
      <c r="F101" s="494" t="s">
        <v>2035</v>
      </c>
      <c r="G101" s="483" t="s">
        <v>1748</v>
      </c>
      <c r="H101" s="317"/>
      <c r="I101" s="317"/>
      <c r="J101" s="361">
        <v>106.85</v>
      </c>
      <c r="K101" s="293"/>
      <c r="L101" s="293"/>
      <c r="M101" s="361"/>
      <c r="N101" s="46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466"/>
    </row>
    <row r="102" spans="1:25" ht="35.1" customHeight="1">
      <c r="A102" s="361">
        <v>46</v>
      </c>
      <c r="B102" s="481" t="s">
        <v>2036</v>
      </c>
      <c r="C102" s="491" t="s">
        <v>541</v>
      </c>
      <c r="D102" s="415" t="s">
        <v>541</v>
      </c>
      <c r="E102" s="415">
        <v>1</v>
      </c>
      <c r="F102" s="494" t="s">
        <v>2037</v>
      </c>
      <c r="G102" s="483" t="s">
        <v>1748</v>
      </c>
      <c r="H102" s="317"/>
      <c r="I102" s="317"/>
      <c r="J102" s="361">
        <v>108.82</v>
      </c>
      <c r="K102" s="293"/>
      <c r="L102" s="293"/>
      <c r="M102" s="361"/>
      <c r="N102" s="46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466"/>
    </row>
    <row r="103" spans="1:25" ht="35.1" customHeight="1">
      <c r="A103" s="361">
        <v>47</v>
      </c>
      <c r="B103" s="481" t="s">
        <v>2038</v>
      </c>
      <c r="C103" s="415" t="s">
        <v>460</v>
      </c>
      <c r="D103" s="415" t="s">
        <v>2039</v>
      </c>
      <c r="E103" s="415">
        <v>1</v>
      </c>
      <c r="F103" s="495" t="s">
        <v>2040</v>
      </c>
      <c r="G103" s="427" t="s">
        <v>2041</v>
      </c>
      <c r="H103" s="317"/>
      <c r="I103" s="317"/>
      <c r="J103" s="361">
        <v>104.74</v>
      </c>
      <c r="K103" s="293"/>
      <c r="L103" s="293"/>
      <c r="M103" s="361"/>
      <c r="N103" s="463"/>
      <c r="O103" s="589"/>
      <c r="P103" s="464">
        <v>1</v>
      </c>
      <c r="Q103" s="293"/>
      <c r="R103" s="293"/>
      <c r="S103" s="293"/>
      <c r="T103" s="293"/>
      <c r="U103" s="293"/>
      <c r="V103" s="293"/>
      <c r="W103" s="293"/>
      <c r="X103" s="293"/>
      <c r="Y103" s="466"/>
    </row>
    <row r="104" spans="1:25" ht="35.1" customHeight="1">
      <c r="A104" s="361">
        <v>48</v>
      </c>
      <c r="B104" s="481" t="s">
        <v>2042</v>
      </c>
      <c r="C104" s="415" t="s">
        <v>460</v>
      </c>
      <c r="D104" s="415" t="s">
        <v>2043</v>
      </c>
      <c r="E104" s="415">
        <v>1</v>
      </c>
      <c r="F104" s="495" t="s">
        <v>2044</v>
      </c>
      <c r="G104" s="427" t="s">
        <v>2041</v>
      </c>
      <c r="H104" s="317"/>
      <c r="I104" s="317"/>
      <c r="J104" s="361">
        <v>107.24</v>
      </c>
      <c r="K104" s="293"/>
      <c r="L104" s="293"/>
      <c r="M104" s="361"/>
      <c r="N104" s="463">
        <v>1</v>
      </c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466"/>
    </row>
    <row r="105" spans="1:25" ht="35.1" customHeight="1">
      <c r="A105" s="361">
        <v>49</v>
      </c>
      <c r="B105" s="481" t="s">
        <v>2045</v>
      </c>
      <c r="C105" s="415" t="s">
        <v>460</v>
      </c>
      <c r="D105" s="415" t="s">
        <v>2046</v>
      </c>
      <c r="E105" s="415">
        <v>1</v>
      </c>
      <c r="F105" s="495" t="s">
        <v>2047</v>
      </c>
      <c r="G105" s="484" t="s">
        <v>1748</v>
      </c>
      <c r="H105" s="317"/>
      <c r="I105" s="317"/>
      <c r="J105" s="361">
        <v>104.7</v>
      </c>
      <c r="K105" s="293"/>
      <c r="L105" s="293"/>
      <c r="M105" s="361"/>
      <c r="N105" s="46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466"/>
    </row>
    <row r="106" spans="1:25" ht="35.1" customHeight="1">
      <c r="A106" s="361">
        <v>50</v>
      </c>
      <c r="B106" s="481" t="s">
        <v>2048</v>
      </c>
      <c r="C106" s="415" t="s">
        <v>428</v>
      </c>
      <c r="D106" s="415" t="s">
        <v>1471</v>
      </c>
      <c r="E106" s="415">
        <v>1</v>
      </c>
      <c r="F106" s="495" t="s">
        <v>2049</v>
      </c>
      <c r="G106" s="484" t="s">
        <v>1748</v>
      </c>
      <c r="H106" s="317"/>
      <c r="I106" s="317"/>
      <c r="J106" s="361">
        <v>104.22</v>
      </c>
      <c r="K106" s="293"/>
      <c r="L106" s="293"/>
      <c r="M106" s="361"/>
      <c r="N106" s="46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466"/>
    </row>
    <row r="107" spans="1:25" ht="35.1" customHeight="1">
      <c r="A107" s="361">
        <v>51</v>
      </c>
      <c r="B107" s="481" t="s">
        <v>2050</v>
      </c>
      <c r="C107" s="415" t="s">
        <v>428</v>
      </c>
      <c r="D107" s="415" t="s">
        <v>2051</v>
      </c>
      <c r="E107" s="415">
        <v>1</v>
      </c>
      <c r="F107" s="495" t="s">
        <v>2052</v>
      </c>
      <c r="G107" s="484" t="s">
        <v>1748</v>
      </c>
      <c r="H107" s="317"/>
      <c r="I107" s="317"/>
      <c r="J107" s="596">
        <v>104.25</v>
      </c>
      <c r="K107" s="293"/>
      <c r="L107" s="293"/>
      <c r="M107" s="361"/>
      <c r="N107" s="46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466"/>
    </row>
    <row r="108" spans="1:25" ht="35.1" customHeight="1">
      <c r="A108" s="361">
        <v>52</v>
      </c>
      <c r="B108" s="481" t="s">
        <v>2053</v>
      </c>
      <c r="C108" s="415" t="s">
        <v>428</v>
      </c>
      <c r="D108" s="415" t="s">
        <v>2054</v>
      </c>
      <c r="E108" s="415">
        <v>1</v>
      </c>
      <c r="F108" s="495" t="s">
        <v>243</v>
      </c>
      <c r="G108" s="484" t="s">
        <v>1748</v>
      </c>
      <c r="H108" s="317"/>
      <c r="I108" s="317"/>
      <c r="J108" s="608">
        <v>105.9</v>
      </c>
      <c r="K108" s="293"/>
      <c r="L108" s="293"/>
      <c r="M108" s="361"/>
      <c r="N108" s="46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466"/>
    </row>
    <row r="109" spans="1:25" ht="35.1" customHeight="1">
      <c r="A109" s="361">
        <v>53</v>
      </c>
      <c r="B109" s="481" t="s">
        <v>2055</v>
      </c>
      <c r="C109" s="415" t="s">
        <v>428</v>
      </c>
      <c r="D109" s="415" t="s">
        <v>2056</v>
      </c>
      <c r="E109" s="415">
        <v>1</v>
      </c>
      <c r="F109" s="495" t="s">
        <v>2057</v>
      </c>
      <c r="G109" s="484" t="s">
        <v>1748</v>
      </c>
      <c r="H109" s="317"/>
      <c r="I109" s="317"/>
      <c r="J109" s="596">
        <v>105.23</v>
      </c>
      <c r="K109" s="293"/>
      <c r="L109" s="293"/>
      <c r="M109" s="361"/>
      <c r="N109" s="463"/>
      <c r="O109" s="293"/>
      <c r="P109" s="293"/>
      <c r="Q109" s="293"/>
      <c r="R109" s="293"/>
      <c r="S109" s="293"/>
      <c r="T109" s="293"/>
      <c r="U109" s="293"/>
      <c r="V109" s="293"/>
      <c r="W109" s="293"/>
      <c r="X109" s="293"/>
      <c r="Y109" s="466"/>
    </row>
    <row r="110" spans="1:25" ht="35.1" customHeight="1">
      <c r="A110" s="696">
        <v>54</v>
      </c>
      <c r="B110" s="869" t="s">
        <v>2058</v>
      </c>
      <c r="C110" s="872" t="s">
        <v>2059</v>
      </c>
      <c r="D110" s="876" t="s">
        <v>2059</v>
      </c>
      <c r="E110" s="415">
        <v>1</v>
      </c>
      <c r="F110" s="495" t="s">
        <v>2060</v>
      </c>
      <c r="G110" s="877" t="s">
        <v>2061</v>
      </c>
      <c r="H110" s="317"/>
      <c r="I110" s="317"/>
      <c r="J110" s="696">
        <v>310.52999999999997</v>
      </c>
      <c r="K110" s="293"/>
      <c r="L110" s="293"/>
      <c r="M110" s="361"/>
      <c r="N110" s="463">
        <v>1</v>
      </c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466"/>
    </row>
    <row r="111" spans="1:25" ht="35.1" customHeight="1">
      <c r="A111" s="829"/>
      <c r="B111" s="870"/>
      <c r="C111" s="873"/>
      <c r="D111" s="876"/>
      <c r="E111" s="415">
        <v>2</v>
      </c>
      <c r="F111" s="495" t="s">
        <v>2062</v>
      </c>
      <c r="G111" s="877"/>
      <c r="H111" s="317"/>
      <c r="I111" s="317"/>
      <c r="J111" s="829"/>
      <c r="K111" s="293"/>
      <c r="L111" s="293"/>
      <c r="M111" s="361"/>
      <c r="N111" s="463">
        <v>1</v>
      </c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466"/>
    </row>
    <row r="112" spans="1:25" ht="35.1" customHeight="1">
      <c r="A112" s="697"/>
      <c r="B112" s="871"/>
      <c r="C112" s="874"/>
      <c r="D112" s="876"/>
      <c r="E112" s="415">
        <v>3</v>
      </c>
      <c r="F112" s="495" t="s">
        <v>2063</v>
      </c>
      <c r="G112" s="877"/>
      <c r="H112" s="317"/>
      <c r="I112" s="317"/>
      <c r="J112" s="697"/>
      <c r="K112" s="293"/>
      <c r="L112" s="293"/>
      <c r="M112" s="361"/>
      <c r="N112" s="463">
        <v>1</v>
      </c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466"/>
    </row>
    <row r="113" spans="1:25" ht="35.1" customHeight="1">
      <c r="A113" s="696">
        <v>55</v>
      </c>
      <c r="B113" s="869" t="s">
        <v>2064</v>
      </c>
      <c r="C113" s="872" t="s">
        <v>2059</v>
      </c>
      <c r="D113" s="876" t="s">
        <v>1450</v>
      </c>
      <c r="E113" s="415">
        <v>1</v>
      </c>
      <c r="F113" s="495" t="s">
        <v>2065</v>
      </c>
      <c r="G113" s="877" t="s">
        <v>2066</v>
      </c>
      <c r="H113" s="317"/>
      <c r="I113" s="317"/>
      <c r="J113" s="696">
        <v>208.66</v>
      </c>
      <c r="K113" s="293"/>
      <c r="L113" s="293"/>
      <c r="M113" s="361"/>
      <c r="N113" s="463">
        <v>1</v>
      </c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466"/>
    </row>
    <row r="114" spans="1:25" ht="35.1" customHeight="1">
      <c r="A114" s="697"/>
      <c r="B114" s="871"/>
      <c r="C114" s="874"/>
      <c r="D114" s="876"/>
      <c r="E114" s="415">
        <v>2</v>
      </c>
      <c r="F114" s="495" t="s">
        <v>2067</v>
      </c>
      <c r="G114" s="877"/>
      <c r="H114" s="317"/>
      <c r="I114" s="317"/>
      <c r="J114" s="697"/>
      <c r="K114" s="293"/>
      <c r="L114" s="293"/>
      <c r="M114" s="361"/>
      <c r="N114" s="463">
        <v>1</v>
      </c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466"/>
    </row>
    <row r="115" spans="1:25" ht="35.1" customHeight="1">
      <c r="A115" s="696">
        <v>56</v>
      </c>
      <c r="B115" s="869" t="s">
        <v>2068</v>
      </c>
      <c r="C115" s="872" t="s">
        <v>2059</v>
      </c>
      <c r="D115" s="876" t="s">
        <v>1452</v>
      </c>
      <c r="E115" s="415">
        <v>1</v>
      </c>
      <c r="F115" s="495" t="s">
        <v>2069</v>
      </c>
      <c r="G115" s="878" t="s">
        <v>1748</v>
      </c>
      <c r="H115" s="317"/>
      <c r="I115" s="317"/>
      <c r="J115" s="696">
        <v>208.86</v>
      </c>
      <c r="K115" s="293"/>
      <c r="L115" s="293"/>
      <c r="M115" s="361"/>
      <c r="N115" s="46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466"/>
    </row>
    <row r="116" spans="1:25" ht="35.1" customHeight="1">
      <c r="A116" s="697"/>
      <c r="B116" s="871"/>
      <c r="C116" s="874"/>
      <c r="D116" s="876"/>
      <c r="E116" s="415">
        <v>2</v>
      </c>
      <c r="F116" s="495" t="s">
        <v>2070</v>
      </c>
      <c r="G116" s="878"/>
      <c r="H116" s="317"/>
      <c r="I116" s="317"/>
      <c r="J116" s="697"/>
      <c r="K116" s="293"/>
      <c r="L116" s="293"/>
      <c r="M116" s="361"/>
      <c r="N116" s="46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466"/>
    </row>
    <row r="117" spans="1:25" ht="35.1" customHeight="1">
      <c r="A117" s="696">
        <v>57</v>
      </c>
      <c r="B117" s="869" t="s">
        <v>2071</v>
      </c>
      <c r="C117" s="872" t="s">
        <v>2059</v>
      </c>
      <c r="D117" s="876" t="s">
        <v>2072</v>
      </c>
      <c r="E117" s="415">
        <v>1</v>
      </c>
      <c r="F117" s="495" t="s">
        <v>2073</v>
      </c>
      <c r="G117" s="877" t="s">
        <v>2074</v>
      </c>
      <c r="H117" s="317"/>
      <c r="I117" s="317"/>
      <c r="J117" s="696">
        <v>211.2</v>
      </c>
      <c r="K117" s="293"/>
      <c r="L117" s="293"/>
      <c r="M117" s="361"/>
      <c r="N117" s="463">
        <v>1</v>
      </c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466"/>
    </row>
    <row r="118" spans="1:25" ht="35.1" customHeight="1">
      <c r="A118" s="697"/>
      <c r="B118" s="871"/>
      <c r="C118" s="874"/>
      <c r="D118" s="876"/>
      <c r="E118" s="415">
        <v>2</v>
      </c>
      <c r="F118" s="495" t="s">
        <v>2075</v>
      </c>
      <c r="G118" s="877"/>
      <c r="H118" s="317"/>
      <c r="I118" s="317"/>
      <c r="J118" s="697"/>
      <c r="K118" s="293"/>
      <c r="L118" s="293"/>
      <c r="M118" s="361"/>
      <c r="N118" s="463">
        <v>1</v>
      </c>
      <c r="O118" s="293"/>
      <c r="P118" s="293"/>
      <c r="Q118" s="293"/>
      <c r="R118" s="293"/>
      <c r="S118" s="293"/>
      <c r="T118" s="293"/>
      <c r="U118" s="293"/>
      <c r="V118" s="293"/>
      <c r="W118" s="293"/>
      <c r="X118" s="293"/>
      <c r="Y118" s="466"/>
    </row>
    <row r="119" spans="1:25" ht="35.1" customHeight="1">
      <c r="A119" s="696">
        <v>58</v>
      </c>
      <c r="B119" s="869" t="s">
        <v>2076</v>
      </c>
      <c r="C119" s="872" t="s">
        <v>2059</v>
      </c>
      <c r="D119" s="876" t="s">
        <v>1451</v>
      </c>
      <c r="E119" s="415">
        <v>1</v>
      </c>
      <c r="F119" s="495" t="s">
        <v>2077</v>
      </c>
      <c r="G119" s="878" t="s">
        <v>1748</v>
      </c>
      <c r="H119" s="317"/>
      <c r="I119" s="317"/>
      <c r="J119" s="696">
        <v>317.07</v>
      </c>
      <c r="K119" s="293"/>
      <c r="L119" s="293"/>
      <c r="M119" s="361"/>
      <c r="N119" s="46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466"/>
    </row>
    <row r="120" spans="1:25" ht="35.1" customHeight="1">
      <c r="A120" s="829"/>
      <c r="B120" s="870"/>
      <c r="C120" s="873"/>
      <c r="D120" s="876"/>
      <c r="E120" s="415">
        <v>2</v>
      </c>
      <c r="F120" s="495" t="s">
        <v>2078</v>
      </c>
      <c r="G120" s="878"/>
      <c r="H120" s="317"/>
      <c r="I120" s="317"/>
      <c r="J120" s="829"/>
      <c r="K120" s="293"/>
      <c r="L120" s="293"/>
      <c r="M120" s="361"/>
      <c r="N120" s="46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466"/>
    </row>
    <row r="121" spans="1:25" ht="35.1" customHeight="1">
      <c r="A121" s="697"/>
      <c r="B121" s="871"/>
      <c r="C121" s="874"/>
      <c r="D121" s="876"/>
      <c r="E121" s="415">
        <v>3</v>
      </c>
      <c r="F121" s="495" t="s">
        <v>2079</v>
      </c>
      <c r="G121" s="878"/>
      <c r="H121" s="317"/>
      <c r="I121" s="317"/>
      <c r="J121" s="697"/>
      <c r="K121" s="293"/>
      <c r="L121" s="293"/>
      <c r="M121" s="361"/>
      <c r="N121" s="46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466"/>
    </row>
    <row r="122" spans="1:25" ht="35.1" customHeight="1">
      <c r="A122" s="696">
        <v>59</v>
      </c>
      <c r="B122" s="869" t="s">
        <v>2080</v>
      </c>
      <c r="C122" s="872" t="s">
        <v>2059</v>
      </c>
      <c r="D122" s="876" t="s">
        <v>2081</v>
      </c>
      <c r="E122" s="415">
        <v>1</v>
      </c>
      <c r="F122" s="495" t="s">
        <v>2082</v>
      </c>
      <c r="G122" s="878" t="s">
        <v>1748</v>
      </c>
      <c r="H122" s="317"/>
      <c r="I122" s="317"/>
      <c r="J122" s="696">
        <v>214.24</v>
      </c>
      <c r="K122" s="293"/>
      <c r="L122" s="293"/>
      <c r="M122" s="361"/>
      <c r="N122" s="463"/>
      <c r="O122" s="293"/>
      <c r="P122" s="293"/>
      <c r="Q122" s="293"/>
      <c r="R122" s="293"/>
      <c r="S122" s="293"/>
      <c r="T122" s="293"/>
      <c r="U122" s="293"/>
      <c r="V122" s="293"/>
      <c r="W122" s="293"/>
      <c r="X122" s="293"/>
      <c r="Y122" s="466"/>
    </row>
    <row r="123" spans="1:25" ht="35.1" customHeight="1">
      <c r="A123" s="697"/>
      <c r="B123" s="871"/>
      <c r="C123" s="874"/>
      <c r="D123" s="876"/>
      <c r="E123" s="415">
        <v>2</v>
      </c>
      <c r="F123" s="495" t="s">
        <v>2083</v>
      </c>
      <c r="G123" s="878"/>
      <c r="H123" s="317"/>
      <c r="I123" s="317"/>
      <c r="J123" s="697"/>
      <c r="K123" s="293"/>
      <c r="L123" s="293"/>
      <c r="M123" s="361"/>
      <c r="N123" s="463"/>
      <c r="O123" s="293"/>
      <c r="P123" s="293"/>
      <c r="Q123" s="293"/>
      <c r="R123" s="293"/>
      <c r="S123" s="293"/>
      <c r="T123" s="293"/>
      <c r="U123" s="293"/>
      <c r="V123" s="293"/>
      <c r="W123" s="293"/>
      <c r="X123" s="293"/>
      <c r="Y123" s="466"/>
    </row>
    <row r="124" spans="1:25" ht="35.1" customHeight="1">
      <c r="A124" s="361">
        <v>60</v>
      </c>
      <c r="B124" s="481" t="s">
        <v>2084</v>
      </c>
      <c r="C124" s="417" t="s">
        <v>498</v>
      </c>
      <c r="D124" s="415" t="s">
        <v>1453</v>
      </c>
      <c r="E124" s="415">
        <v>1</v>
      </c>
      <c r="F124" s="495" t="s">
        <v>2085</v>
      </c>
      <c r="G124" s="484" t="s">
        <v>1748</v>
      </c>
      <c r="H124" s="317"/>
      <c r="I124" s="317"/>
      <c r="J124" s="361">
        <v>103.53</v>
      </c>
      <c r="K124" s="293"/>
      <c r="L124" s="293"/>
      <c r="M124" s="361"/>
      <c r="N124" s="463"/>
      <c r="O124" s="293"/>
      <c r="P124" s="293"/>
      <c r="Q124" s="293"/>
      <c r="R124" s="293"/>
      <c r="S124" s="293"/>
      <c r="T124" s="293"/>
      <c r="U124" s="293"/>
      <c r="V124" s="293"/>
      <c r="W124" s="293"/>
      <c r="X124" s="293"/>
      <c r="Y124" s="466"/>
    </row>
    <row r="125" spans="1:25" ht="35.1" customHeight="1">
      <c r="A125" s="696">
        <v>61</v>
      </c>
      <c r="B125" s="869" t="s">
        <v>2086</v>
      </c>
      <c r="C125" s="872" t="s">
        <v>498</v>
      </c>
      <c r="D125" s="872" t="s">
        <v>2087</v>
      </c>
      <c r="E125" s="415">
        <v>1</v>
      </c>
      <c r="F125" s="495" t="s">
        <v>2088</v>
      </c>
      <c r="G125" s="878" t="s">
        <v>1748</v>
      </c>
      <c r="H125" s="317"/>
      <c r="I125" s="317"/>
      <c r="J125" s="696">
        <v>207.34</v>
      </c>
      <c r="K125" s="293"/>
      <c r="L125" s="293"/>
      <c r="M125" s="695" t="s">
        <v>204</v>
      </c>
      <c r="N125" s="463"/>
      <c r="O125" s="293"/>
      <c r="P125" s="293"/>
      <c r="Q125" s="293"/>
      <c r="R125" s="293"/>
      <c r="S125" s="293"/>
      <c r="T125" s="293"/>
      <c r="U125" s="293"/>
      <c r="V125" s="293"/>
      <c r="W125" s="293"/>
      <c r="X125" s="293"/>
      <c r="Y125" s="466"/>
    </row>
    <row r="126" spans="1:25" ht="35.1" customHeight="1">
      <c r="A126" s="697"/>
      <c r="B126" s="871"/>
      <c r="C126" s="874"/>
      <c r="D126" s="874"/>
      <c r="E126" s="415">
        <v>2</v>
      </c>
      <c r="F126" s="495" t="s">
        <v>2089</v>
      </c>
      <c r="G126" s="878"/>
      <c r="H126" s="317"/>
      <c r="I126" s="317"/>
      <c r="J126" s="697"/>
      <c r="K126" s="293"/>
      <c r="L126" s="293"/>
      <c r="M126" s="695"/>
      <c r="N126" s="463"/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466"/>
    </row>
    <row r="127" spans="1:25" ht="35.1" customHeight="1">
      <c r="A127" s="361">
        <v>62</v>
      </c>
      <c r="B127" s="481" t="s">
        <v>2090</v>
      </c>
      <c r="C127" s="415" t="s">
        <v>1466</v>
      </c>
      <c r="D127" s="415" t="s">
        <v>2091</v>
      </c>
      <c r="E127" s="415">
        <v>1</v>
      </c>
      <c r="F127" s="495" t="s">
        <v>2092</v>
      </c>
      <c r="G127" s="427" t="s">
        <v>2093</v>
      </c>
      <c r="H127" s="317"/>
      <c r="I127" s="317"/>
      <c r="J127" s="361">
        <v>103.68</v>
      </c>
      <c r="K127" s="293"/>
      <c r="L127" s="293"/>
      <c r="M127" s="361" t="s">
        <v>204</v>
      </c>
      <c r="N127" s="463">
        <v>1</v>
      </c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466"/>
    </row>
    <row r="128" spans="1:25" ht="35.1" customHeight="1">
      <c r="A128" s="361">
        <v>63</v>
      </c>
      <c r="B128" s="481" t="s">
        <v>2094</v>
      </c>
      <c r="C128" s="415" t="s">
        <v>1466</v>
      </c>
      <c r="D128" s="415" t="s">
        <v>2095</v>
      </c>
      <c r="E128" s="415">
        <v>1</v>
      </c>
      <c r="F128" s="495" t="s">
        <v>2096</v>
      </c>
      <c r="G128" s="485" t="s">
        <v>2097</v>
      </c>
      <c r="H128" s="317"/>
      <c r="I128" s="317"/>
      <c r="J128" s="361">
        <v>110.35</v>
      </c>
      <c r="K128" s="293"/>
      <c r="L128" s="293"/>
      <c r="M128" s="361" t="s">
        <v>204</v>
      </c>
      <c r="N128" s="463">
        <v>1</v>
      </c>
      <c r="O128" s="293"/>
      <c r="P128" s="293"/>
      <c r="Q128" s="293"/>
      <c r="R128" s="293"/>
      <c r="S128" s="293"/>
      <c r="T128" s="293"/>
      <c r="U128" s="293"/>
      <c r="V128" s="293"/>
      <c r="W128" s="293"/>
      <c r="X128" s="602">
        <v>27.49</v>
      </c>
      <c r="Y128" s="466"/>
    </row>
    <row r="129" spans="1:25" ht="35.1" customHeight="1">
      <c r="A129" s="361">
        <v>64</v>
      </c>
      <c r="B129" s="486" t="s">
        <v>2098</v>
      </c>
      <c r="C129" s="415" t="s">
        <v>498</v>
      </c>
      <c r="D129" s="415" t="s">
        <v>2099</v>
      </c>
      <c r="E129" s="415">
        <v>1</v>
      </c>
      <c r="F129" s="418" t="s">
        <v>2100</v>
      </c>
      <c r="G129" s="487" t="s">
        <v>1748</v>
      </c>
      <c r="H129" s="317"/>
      <c r="I129" s="317"/>
      <c r="J129" s="361">
        <v>109.62</v>
      </c>
      <c r="K129" s="293"/>
      <c r="L129" s="293"/>
      <c r="M129" s="361" t="s">
        <v>204</v>
      </c>
      <c r="N129" s="463">
        <v>1</v>
      </c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466"/>
    </row>
    <row r="130" spans="1:25">
      <c r="A130" s="259"/>
      <c r="B130" s="69" t="s">
        <v>206</v>
      </c>
      <c r="C130" s="68"/>
      <c r="D130" s="87"/>
      <c r="E130" s="68">
        <f>E11+E12+E15+E16+E17+E19+E22+E23+E24+E26+E28+E33+E34+E35+E37+E38+E43+E46+E49+E51+E54+E56+E59+E61+E63+E64+E68+E71+E73+E75+E83+E84+E85+E89+E90+E91+E92+E95+E100+E101+E102+E103+E104+E105+E106+E107+E108+E109+E112+E114+E116+E118+E121+E123+E124+E126+E127+E128+E129+E8+E9+E10+E50+E60</f>
        <v>122</v>
      </c>
      <c r="F130" s="39"/>
      <c r="G130" s="1"/>
      <c r="H130" s="1"/>
      <c r="I130" s="1"/>
      <c r="J130" s="69">
        <f>SUM(J8:J129)</f>
        <v>12887.970000000003</v>
      </c>
      <c r="K130" s="1"/>
      <c r="L130" s="1"/>
      <c r="M130" s="44"/>
      <c r="N130" s="68">
        <f>SUM(N8:N129)</f>
        <v>32</v>
      </c>
      <c r="O130" s="68">
        <f t="shared" ref="O130:X130" si="0">SUM(O8:O129)</f>
        <v>2</v>
      </c>
      <c r="P130" s="68">
        <f t="shared" si="0"/>
        <v>17</v>
      </c>
      <c r="Q130" s="68">
        <f t="shared" si="0"/>
        <v>11</v>
      </c>
      <c r="R130" s="68">
        <f t="shared" si="0"/>
        <v>2</v>
      </c>
      <c r="S130" s="68">
        <f t="shared" si="0"/>
        <v>9</v>
      </c>
      <c r="T130" s="68">
        <f t="shared" si="0"/>
        <v>3</v>
      </c>
      <c r="U130" s="68">
        <f t="shared" si="0"/>
        <v>5</v>
      </c>
      <c r="V130" s="68">
        <f t="shared" si="0"/>
        <v>4</v>
      </c>
      <c r="W130" s="68">
        <f t="shared" si="0"/>
        <v>2</v>
      </c>
      <c r="X130" s="68">
        <f t="shared" si="0"/>
        <v>1993.3700000000003</v>
      </c>
      <c r="Y130" s="97"/>
    </row>
    <row r="133" spans="1:25">
      <c r="B133" s="202" t="s">
        <v>1860</v>
      </c>
    </row>
    <row r="134" spans="1:25" ht="17.25">
      <c r="B134" s="217" t="s">
        <v>1859</v>
      </c>
      <c r="C134" s="218"/>
      <c r="D134" s="219"/>
      <c r="E134" s="220"/>
      <c r="F134" s="221"/>
    </row>
  </sheetData>
  <mergeCells count="233">
    <mergeCell ref="X76:X83"/>
    <mergeCell ref="X18:X19"/>
    <mergeCell ref="B20:B22"/>
    <mergeCell ref="B18:B19"/>
    <mergeCell ref="B25:B26"/>
    <mergeCell ref="C25:C26"/>
    <mergeCell ref="D25:D26"/>
    <mergeCell ref="X44:X46"/>
    <mergeCell ref="X69:X71"/>
    <mergeCell ref="X72:X73"/>
    <mergeCell ref="A18:A19"/>
    <mergeCell ref="A20:A22"/>
    <mergeCell ref="A25:A26"/>
    <mergeCell ref="M125:M126"/>
    <mergeCell ref="O6:O7"/>
    <mergeCell ref="P6:P7"/>
    <mergeCell ref="N6:N7"/>
    <mergeCell ref="J93:J95"/>
    <mergeCell ref="J96:J100"/>
    <mergeCell ref="J110:J112"/>
    <mergeCell ref="J113:J114"/>
    <mergeCell ref="J115:J116"/>
    <mergeCell ref="J117:J118"/>
    <mergeCell ref="J119:J121"/>
    <mergeCell ref="J122:J123"/>
    <mergeCell ref="J125:J126"/>
    <mergeCell ref="A93:A95"/>
    <mergeCell ref="A96:A100"/>
    <mergeCell ref="A110:A112"/>
    <mergeCell ref="A113:A114"/>
    <mergeCell ref="A115:A116"/>
    <mergeCell ref="A117:A118"/>
    <mergeCell ref="A119:A121"/>
    <mergeCell ref="A122:A123"/>
    <mergeCell ref="A125:A126"/>
    <mergeCell ref="B119:B121"/>
    <mergeCell ref="C119:C121"/>
    <mergeCell ref="D119:D121"/>
    <mergeCell ref="G119:G121"/>
    <mergeCell ref="B122:B123"/>
    <mergeCell ref="C122:C123"/>
    <mergeCell ref="D122:D123"/>
    <mergeCell ref="G122:G123"/>
    <mergeCell ref="B125:B126"/>
    <mergeCell ref="C125:C126"/>
    <mergeCell ref="D125:D126"/>
    <mergeCell ref="G125:G126"/>
    <mergeCell ref="B113:B114"/>
    <mergeCell ref="C113:C114"/>
    <mergeCell ref="D113:D114"/>
    <mergeCell ref="G113:G114"/>
    <mergeCell ref="B115:B116"/>
    <mergeCell ref="C115:C116"/>
    <mergeCell ref="D115:D116"/>
    <mergeCell ref="G115:G116"/>
    <mergeCell ref="B117:B118"/>
    <mergeCell ref="C117:C118"/>
    <mergeCell ref="D117:D118"/>
    <mergeCell ref="G117:G118"/>
    <mergeCell ref="B93:B95"/>
    <mergeCell ref="C93:C95"/>
    <mergeCell ref="D93:D95"/>
    <mergeCell ref="G93:G95"/>
    <mergeCell ref="B96:B100"/>
    <mergeCell ref="C96:C100"/>
    <mergeCell ref="D96:D100"/>
    <mergeCell ref="G96:G100"/>
    <mergeCell ref="B110:B112"/>
    <mergeCell ref="C110:C112"/>
    <mergeCell ref="D110:D112"/>
    <mergeCell ref="G110:G112"/>
    <mergeCell ref="X62:X63"/>
    <mergeCell ref="X74:X75"/>
    <mergeCell ref="J74:J75"/>
    <mergeCell ref="J76:J83"/>
    <mergeCell ref="G86:G89"/>
    <mergeCell ref="J86:J89"/>
    <mergeCell ref="M86:M89"/>
    <mergeCell ref="G44:G46"/>
    <mergeCell ref="J47:J49"/>
    <mergeCell ref="J50:J51"/>
    <mergeCell ref="J52:J54"/>
    <mergeCell ref="M52:M54"/>
    <mergeCell ref="M55:M56"/>
    <mergeCell ref="J55:J56"/>
    <mergeCell ref="G62:G63"/>
    <mergeCell ref="J62:J63"/>
    <mergeCell ref="M62:M63"/>
    <mergeCell ref="M65:M68"/>
    <mergeCell ref="M69:M71"/>
    <mergeCell ref="J69:J71"/>
    <mergeCell ref="J65:J68"/>
    <mergeCell ref="J72:J73"/>
    <mergeCell ref="G74:G75"/>
    <mergeCell ref="G76:G83"/>
    <mergeCell ref="D86:D89"/>
    <mergeCell ref="D76:D83"/>
    <mergeCell ref="D74:D75"/>
    <mergeCell ref="D72:D73"/>
    <mergeCell ref="D44:D46"/>
    <mergeCell ref="D36:D37"/>
    <mergeCell ref="D39:D43"/>
    <mergeCell ref="D47:D49"/>
    <mergeCell ref="D50:D51"/>
    <mergeCell ref="D55:D56"/>
    <mergeCell ref="D57:D59"/>
    <mergeCell ref="D60:D61"/>
    <mergeCell ref="D62:D63"/>
    <mergeCell ref="D52:D54"/>
    <mergeCell ref="D65:D68"/>
    <mergeCell ref="D69:D71"/>
    <mergeCell ref="M13:M15"/>
    <mergeCell ref="M8:M11"/>
    <mergeCell ref="C8:C11"/>
    <mergeCell ref="X13:X15"/>
    <mergeCell ref="G69:G71"/>
    <mergeCell ref="G72:G73"/>
    <mergeCell ref="G36:G37"/>
    <mergeCell ref="G39:G43"/>
    <mergeCell ref="G47:G49"/>
    <mergeCell ref="G52:G54"/>
    <mergeCell ref="G55:G56"/>
    <mergeCell ref="G65:G68"/>
    <mergeCell ref="G18:G19"/>
    <mergeCell ref="J18:J19"/>
    <mergeCell ref="M18:M19"/>
    <mergeCell ref="D18:D19"/>
    <mergeCell ref="C18:C19"/>
    <mergeCell ref="J20:J22"/>
    <mergeCell ref="M20:M22"/>
    <mergeCell ref="G57:G59"/>
    <mergeCell ref="M57:M59"/>
    <mergeCell ref="J57:J59"/>
    <mergeCell ref="J44:J46"/>
    <mergeCell ref="C50:C51"/>
    <mergeCell ref="D8:D11"/>
    <mergeCell ref="A3:V3"/>
    <mergeCell ref="F5:F7"/>
    <mergeCell ref="H5:H7"/>
    <mergeCell ref="J5:J7"/>
    <mergeCell ref="K5:K7"/>
    <mergeCell ref="L5:L7"/>
    <mergeCell ref="M5:M7"/>
    <mergeCell ref="N5:W5"/>
    <mergeCell ref="R6:S6"/>
    <mergeCell ref="A4:Y4"/>
    <mergeCell ref="C5:C7"/>
    <mergeCell ref="B5:B7"/>
    <mergeCell ref="A5:A7"/>
    <mergeCell ref="X5:X7"/>
    <mergeCell ref="Y5:Y7"/>
    <mergeCell ref="A1:Y1"/>
    <mergeCell ref="A2:Y2"/>
    <mergeCell ref="W3:Y3"/>
    <mergeCell ref="T6:U6"/>
    <mergeCell ref="V6:V7"/>
    <mergeCell ref="W6:W7"/>
    <mergeCell ref="D5:D7"/>
    <mergeCell ref="E5:E7"/>
    <mergeCell ref="A27:A28"/>
    <mergeCell ref="B27:B28"/>
    <mergeCell ref="C27:C28"/>
    <mergeCell ref="J27:J28"/>
    <mergeCell ref="D27:D28"/>
    <mergeCell ref="G5:G7"/>
    <mergeCell ref="G13:G15"/>
    <mergeCell ref="G20:G22"/>
    <mergeCell ref="G25:G26"/>
    <mergeCell ref="G27:G28"/>
    <mergeCell ref="J8:J11"/>
    <mergeCell ref="J13:J15"/>
    <mergeCell ref="A13:A15"/>
    <mergeCell ref="B13:B15"/>
    <mergeCell ref="C13:C15"/>
    <mergeCell ref="D13:D15"/>
    <mergeCell ref="B36:B37"/>
    <mergeCell ref="C36:C37"/>
    <mergeCell ref="A29:A33"/>
    <mergeCell ref="B29:B33"/>
    <mergeCell ref="C29:C33"/>
    <mergeCell ref="D29:D33"/>
    <mergeCell ref="J29:J33"/>
    <mergeCell ref="A44:A46"/>
    <mergeCell ref="B44:B46"/>
    <mergeCell ref="C44:C46"/>
    <mergeCell ref="A39:A43"/>
    <mergeCell ref="B39:B43"/>
    <mergeCell ref="C39:C43"/>
    <mergeCell ref="G29:G33"/>
    <mergeCell ref="A36:A37"/>
    <mergeCell ref="A47:A49"/>
    <mergeCell ref="B47:B49"/>
    <mergeCell ref="C47:C49"/>
    <mergeCell ref="A55:A56"/>
    <mergeCell ref="B55:B56"/>
    <mergeCell ref="C55:C56"/>
    <mergeCell ref="A52:A54"/>
    <mergeCell ref="B52:B54"/>
    <mergeCell ref="C52:C54"/>
    <mergeCell ref="C60:C61"/>
    <mergeCell ref="A57:A59"/>
    <mergeCell ref="B57:B59"/>
    <mergeCell ref="C57:C59"/>
    <mergeCell ref="A65:A68"/>
    <mergeCell ref="B65:B68"/>
    <mergeCell ref="C65:C68"/>
    <mergeCell ref="A62:A63"/>
    <mergeCell ref="B62:B63"/>
    <mergeCell ref="C62:C63"/>
    <mergeCell ref="A72:A73"/>
    <mergeCell ref="B72:B73"/>
    <mergeCell ref="C72:C73"/>
    <mergeCell ref="A69:A71"/>
    <mergeCell ref="B69:B71"/>
    <mergeCell ref="C69:C71"/>
    <mergeCell ref="A86:A89"/>
    <mergeCell ref="B86:B89"/>
    <mergeCell ref="C86:C89"/>
    <mergeCell ref="A76:A83"/>
    <mergeCell ref="B76:B83"/>
    <mergeCell ref="C76:C83"/>
    <mergeCell ref="A74:A75"/>
    <mergeCell ref="B74:B75"/>
    <mergeCell ref="C74:C75"/>
    <mergeCell ref="X57:X59"/>
    <mergeCell ref="X20:X22"/>
    <mergeCell ref="X25:X26"/>
    <mergeCell ref="X27:X28"/>
    <mergeCell ref="X29:X33"/>
    <mergeCell ref="X36:X37"/>
    <mergeCell ref="X39:X43"/>
    <mergeCell ref="X47:X49"/>
    <mergeCell ref="X52:X54"/>
  </mergeCells>
  <pageMargins left="0.37" right="0.08" top="0.19" bottom="0.19" header="0.16" footer="0.13"/>
  <pageSetup paperSize="9" scale="77" orientation="landscape" r:id="rId1"/>
  <rowBreaks count="4" manualBreakCount="4">
    <brk id="61" max="24" man="1"/>
    <brk id="75" max="24" man="1"/>
    <brk id="92" max="24" man="1"/>
    <brk id="109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98"/>
  <sheetViews>
    <sheetView showGridLines="0" view="pageBreakPreview" zoomScale="83" zoomScaleSheetLayoutView="83" workbookViewId="0">
      <pane xSplit="1" ySplit="7" topLeftCell="B92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X91" sqref="X91:X92"/>
    </sheetView>
  </sheetViews>
  <sheetFormatPr defaultRowHeight="20.100000000000001" customHeight="1"/>
  <cols>
    <col min="1" max="1" width="3.7109375" style="11" customWidth="1"/>
    <col min="2" max="2" width="11.85546875" style="11" customWidth="1"/>
    <col min="3" max="3" width="16.7109375" style="11" bestFit="1" customWidth="1"/>
    <col min="4" max="4" width="21.5703125" style="11" customWidth="1"/>
    <col min="5" max="5" width="3.5703125" customWidth="1"/>
    <col min="6" max="6" width="36.5703125" customWidth="1"/>
    <col min="7" max="7" width="29.42578125" style="106" customWidth="1"/>
    <col min="8" max="8" width="8.140625" hidden="1" customWidth="1"/>
    <col min="9" max="9" width="4.28515625" hidden="1" customWidth="1"/>
    <col min="10" max="10" width="8.28515625" style="11" customWidth="1"/>
    <col min="11" max="11" width="3.28515625" hidden="1" customWidth="1"/>
    <col min="12" max="12" width="10" hidden="1" customWidth="1"/>
    <col min="13" max="13" width="9.28515625" style="45" customWidth="1"/>
    <col min="14" max="14" width="4.85546875" style="105" hidden="1" customWidth="1"/>
    <col min="15" max="23" width="4.7109375" customWidth="1"/>
    <col min="24" max="24" width="13.42578125" customWidth="1"/>
    <col min="25" max="25" width="14" customWidth="1"/>
  </cols>
  <sheetData>
    <row r="1" spans="1:25" ht="20.100000000000001" customHeight="1">
      <c r="A1" s="793" t="s">
        <v>18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</row>
    <row r="2" spans="1:25" ht="20.100000000000001" customHeight="1">
      <c r="A2" s="907" t="str">
        <f>'Patna (West)'!A2</f>
        <v>Progress Report for the construction of SSS ( Sanc. Year 2012 - 13 )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</row>
    <row r="3" spans="1:25" ht="20.100000000000001" customHeight="1">
      <c r="A3" s="795" t="s">
        <v>50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906" t="str">
        <f>Summary!V3</f>
        <v>Date:-28.02.2015</v>
      </c>
      <c r="X3" s="906"/>
      <c r="Y3" s="906"/>
    </row>
    <row r="4" spans="1:25" ht="20.100000000000001" customHeight="1">
      <c r="A4" s="909" t="s">
        <v>45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</row>
    <row r="5" spans="1:25" ht="18" customHeight="1">
      <c r="A5" s="615" t="s">
        <v>0</v>
      </c>
      <c r="B5" s="615" t="s">
        <v>1</v>
      </c>
      <c r="C5" s="615" t="s">
        <v>2</v>
      </c>
      <c r="D5" s="615" t="s">
        <v>3</v>
      </c>
      <c r="E5" s="615" t="s">
        <v>0</v>
      </c>
      <c r="F5" s="616" t="s">
        <v>4</v>
      </c>
      <c r="G5" s="910" t="s">
        <v>5</v>
      </c>
      <c r="H5" s="610" t="s">
        <v>209</v>
      </c>
      <c r="I5" s="615" t="s">
        <v>207</v>
      </c>
      <c r="J5" s="610" t="s">
        <v>208</v>
      </c>
      <c r="K5" s="610" t="s">
        <v>31</v>
      </c>
      <c r="L5" s="615" t="s">
        <v>19</v>
      </c>
      <c r="M5" s="610" t="s">
        <v>32</v>
      </c>
      <c r="N5" s="670" t="s">
        <v>15</v>
      </c>
      <c r="O5" s="670"/>
      <c r="P5" s="670"/>
      <c r="Q5" s="670"/>
      <c r="R5" s="670"/>
      <c r="S5" s="670"/>
      <c r="T5" s="670"/>
      <c r="U5" s="670"/>
      <c r="V5" s="670"/>
      <c r="W5" s="670"/>
      <c r="X5" s="610" t="s">
        <v>20</v>
      </c>
      <c r="Y5" s="623" t="s">
        <v>13</v>
      </c>
    </row>
    <row r="6" spans="1:25" ht="29.25" customHeight="1">
      <c r="A6" s="615"/>
      <c r="B6" s="615"/>
      <c r="C6" s="615"/>
      <c r="D6" s="615"/>
      <c r="E6" s="615"/>
      <c r="F6" s="616"/>
      <c r="G6" s="910"/>
      <c r="H6" s="669"/>
      <c r="I6" s="615"/>
      <c r="J6" s="669"/>
      <c r="K6" s="669"/>
      <c r="L6" s="615"/>
      <c r="M6" s="669"/>
      <c r="N6" s="908" t="s">
        <v>6</v>
      </c>
      <c r="O6" s="670" t="s">
        <v>2463</v>
      </c>
      <c r="P6" s="615" t="s">
        <v>9</v>
      </c>
      <c r="Q6" s="615" t="s">
        <v>8</v>
      </c>
      <c r="R6" s="615" t="s">
        <v>16</v>
      </c>
      <c r="S6" s="615"/>
      <c r="T6" s="615" t="s">
        <v>17</v>
      </c>
      <c r="U6" s="615"/>
      <c r="V6" s="615" t="s">
        <v>12</v>
      </c>
      <c r="W6" s="615" t="s">
        <v>7</v>
      </c>
      <c r="X6" s="669"/>
      <c r="Y6" s="624"/>
    </row>
    <row r="7" spans="1:25" ht="27.75" customHeight="1">
      <c r="A7" s="615"/>
      <c r="B7" s="615"/>
      <c r="C7" s="615"/>
      <c r="D7" s="615"/>
      <c r="E7" s="615"/>
      <c r="F7" s="616"/>
      <c r="G7" s="910"/>
      <c r="H7" s="611"/>
      <c r="I7" s="615"/>
      <c r="J7" s="611"/>
      <c r="K7" s="611"/>
      <c r="L7" s="615"/>
      <c r="M7" s="611"/>
      <c r="N7" s="908"/>
      <c r="O7" s="670"/>
      <c r="P7" s="615"/>
      <c r="Q7" s="615"/>
      <c r="R7" s="353" t="s">
        <v>10</v>
      </c>
      <c r="S7" s="353" t="s">
        <v>11</v>
      </c>
      <c r="T7" s="353" t="s">
        <v>10</v>
      </c>
      <c r="U7" s="353" t="s">
        <v>11</v>
      </c>
      <c r="V7" s="615"/>
      <c r="W7" s="615"/>
      <c r="X7" s="611"/>
      <c r="Y7" s="625"/>
    </row>
    <row r="8" spans="1:25" ht="35.1" customHeight="1">
      <c r="A8" s="260">
        <v>1</v>
      </c>
      <c r="B8" s="18" t="s">
        <v>550</v>
      </c>
      <c r="C8" s="294" t="s">
        <v>551</v>
      </c>
      <c r="D8" s="505" t="s">
        <v>1503</v>
      </c>
      <c r="E8" s="419">
        <v>1</v>
      </c>
      <c r="F8" s="510" t="s">
        <v>552</v>
      </c>
      <c r="G8" s="514" t="s">
        <v>1893</v>
      </c>
      <c r="H8" s="1"/>
      <c r="J8" s="16">
        <v>109.52</v>
      </c>
      <c r="K8" s="1"/>
      <c r="L8" s="1"/>
      <c r="M8" s="17" t="s">
        <v>204</v>
      </c>
      <c r="N8" s="103"/>
      <c r="O8" s="102"/>
      <c r="P8" s="102"/>
      <c r="Q8" s="102">
        <v>1</v>
      </c>
      <c r="R8" s="101"/>
      <c r="S8" s="101"/>
      <c r="T8" s="101"/>
      <c r="U8" s="101"/>
      <c r="V8" s="101"/>
      <c r="W8" s="1"/>
      <c r="X8" s="605">
        <v>18.28</v>
      </c>
      <c r="Y8" s="1"/>
    </row>
    <row r="9" spans="1:25" ht="35.1" customHeight="1">
      <c r="A9" s="261">
        <v>2</v>
      </c>
      <c r="B9" s="18" t="s">
        <v>553</v>
      </c>
      <c r="C9" s="294" t="s">
        <v>551</v>
      </c>
      <c r="D9" s="505" t="s">
        <v>1504</v>
      </c>
      <c r="E9" s="419">
        <v>1</v>
      </c>
      <c r="F9" s="510" t="s">
        <v>554</v>
      </c>
      <c r="G9" s="515" t="s">
        <v>1752</v>
      </c>
      <c r="H9" s="1"/>
      <c r="J9" s="16">
        <v>110.01</v>
      </c>
      <c r="K9" s="1"/>
      <c r="L9" s="1"/>
      <c r="M9" s="17" t="s">
        <v>204</v>
      </c>
      <c r="N9" s="103"/>
      <c r="O9" s="102"/>
      <c r="P9" s="102"/>
      <c r="Q9" s="102"/>
      <c r="R9" s="102"/>
      <c r="S9" s="102"/>
      <c r="T9" s="102"/>
      <c r="U9" s="102"/>
      <c r="V9" s="102">
        <v>1</v>
      </c>
      <c r="W9" s="1"/>
      <c r="X9" s="200">
        <v>73.11</v>
      </c>
      <c r="Y9" s="145"/>
    </row>
    <row r="10" spans="1:25" ht="35.1" customHeight="1">
      <c r="A10" s="712">
        <v>3</v>
      </c>
      <c r="B10" s="889" t="s">
        <v>555</v>
      </c>
      <c r="C10" s="890" t="s">
        <v>551</v>
      </c>
      <c r="D10" s="891" t="s">
        <v>1505</v>
      </c>
      <c r="E10" s="419">
        <v>1</v>
      </c>
      <c r="F10" s="510" t="s">
        <v>556</v>
      </c>
      <c r="G10" s="903" t="s">
        <v>1893</v>
      </c>
      <c r="H10" s="1"/>
      <c r="J10" s="645">
        <v>441.01</v>
      </c>
      <c r="K10" s="1"/>
      <c r="L10" s="1"/>
      <c r="M10" s="644" t="s">
        <v>204</v>
      </c>
      <c r="N10" s="103"/>
      <c r="O10" s="102"/>
      <c r="P10" s="102"/>
      <c r="Q10" s="102">
        <v>1</v>
      </c>
      <c r="R10" s="101"/>
      <c r="S10" s="101"/>
      <c r="T10" s="101"/>
      <c r="U10" s="101"/>
      <c r="V10" s="101"/>
      <c r="W10" s="1"/>
      <c r="X10" s="639">
        <v>56.85</v>
      </c>
      <c r="Y10" s="145"/>
    </row>
    <row r="11" spans="1:25" ht="35.1" customHeight="1">
      <c r="A11" s="712"/>
      <c r="B11" s="889"/>
      <c r="C11" s="890"/>
      <c r="D11" s="892"/>
      <c r="E11" s="419">
        <v>2</v>
      </c>
      <c r="F11" s="510" t="s">
        <v>557</v>
      </c>
      <c r="G11" s="904"/>
      <c r="H11" s="1"/>
      <c r="J11" s="645"/>
      <c r="K11" s="1"/>
      <c r="L11" s="1"/>
      <c r="M11" s="644"/>
      <c r="N11" s="103"/>
      <c r="O11" s="102"/>
      <c r="P11" s="102"/>
      <c r="Q11" s="102">
        <v>1</v>
      </c>
      <c r="R11" s="101"/>
      <c r="S11" s="101"/>
      <c r="T11" s="101"/>
      <c r="U11" s="101"/>
      <c r="V11" s="101"/>
      <c r="W11" s="1"/>
      <c r="X11" s="640"/>
      <c r="Y11" s="145"/>
    </row>
    <row r="12" spans="1:25" ht="35.1" customHeight="1">
      <c r="A12" s="712"/>
      <c r="B12" s="889"/>
      <c r="C12" s="890"/>
      <c r="D12" s="892"/>
      <c r="E12" s="419">
        <v>3</v>
      </c>
      <c r="F12" s="510" t="s">
        <v>558</v>
      </c>
      <c r="G12" s="904"/>
      <c r="H12" s="1"/>
      <c r="J12" s="645"/>
      <c r="K12" s="1"/>
      <c r="L12" s="1"/>
      <c r="M12" s="644"/>
      <c r="N12" s="103"/>
      <c r="O12" s="102">
        <v>1</v>
      </c>
      <c r="P12" s="101"/>
      <c r="Q12" s="101"/>
      <c r="R12" s="101"/>
      <c r="S12" s="101"/>
      <c r="T12" s="101"/>
      <c r="U12" s="101"/>
      <c r="V12" s="101"/>
      <c r="W12" s="1"/>
      <c r="X12" s="640"/>
      <c r="Y12" s="145"/>
    </row>
    <row r="13" spans="1:25" ht="35.1" customHeight="1">
      <c r="A13" s="712"/>
      <c r="B13" s="889"/>
      <c r="C13" s="890"/>
      <c r="D13" s="893"/>
      <c r="E13" s="419">
        <v>4</v>
      </c>
      <c r="F13" s="510" t="s">
        <v>559</v>
      </c>
      <c r="G13" s="905"/>
      <c r="H13" s="1"/>
      <c r="J13" s="645"/>
      <c r="K13" s="1"/>
      <c r="L13" s="1"/>
      <c r="M13" s="644"/>
      <c r="N13" s="103"/>
      <c r="O13" s="102"/>
      <c r="P13" s="102">
        <v>1</v>
      </c>
      <c r="Q13" s="101"/>
      <c r="R13" s="101"/>
      <c r="S13" s="101"/>
      <c r="T13" s="101"/>
      <c r="U13" s="101"/>
      <c r="V13" s="101"/>
      <c r="W13" s="1"/>
      <c r="X13" s="641"/>
      <c r="Y13" s="145"/>
    </row>
    <row r="14" spans="1:25" ht="35.1" customHeight="1">
      <c r="A14" s="260">
        <v>4</v>
      </c>
      <c r="B14" s="18" t="s">
        <v>560</v>
      </c>
      <c r="C14" s="294" t="s">
        <v>551</v>
      </c>
      <c r="D14" s="505" t="s">
        <v>1265</v>
      </c>
      <c r="E14" s="419">
        <v>1</v>
      </c>
      <c r="F14" s="510" t="s">
        <v>561</v>
      </c>
      <c r="G14" s="515" t="s">
        <v>1779</v>
      </c>
      <c r="H14" s="1"/>
      <c r="J14" s="16">
        <v>110.44</v>
      </c>
      <c r="K14" s="1"/>
      <c r="L14" s="1"/>
      <c r="M14" s="17" t="s">
        <v>204</v>
      </c>
      <c r="N14" s="103"/>
      <c r="O14" s="144"/>
      <c r="P14" s="144"/>
      <c r="Q14" s="144"/>
      <c r="R14" s="144"/>
      <c r="S14" s="144"/>
      <c r="T14" s="144"/>
      <c r="U14" s="144">
        <v>1</v>
      </c>
      <c r="V14" s="101"/>
      <c r="W14" s="1"/>
      <c r="X14" s="200">
        <v>73.03</v>
      </c>
      <c r="Y14" s="145"/>
    </row>
    <row r="15" spans="1:25" ht="35.1" customHeight="1">
      <c r="A15" s="260">
        <v>5</v>
      </c>
      <c r="B15" s="18" t="s">
        <v>562</v>
      </c>
      <c r="C15" s="294" t="s">
        <v>551</v>
      </c>
      <c r="D15" s="505" t="s">
        <v>1506</v>
      </c>
      <c r="E15" s="419">
        <v>1</v>
      </c>
      <c r="F15" s="510" t="s">
        <v>563</v>
      </c>
      <c r="G15" s="516" t="s">
        <v>1863</v>
      </c>
      <c r="H15" s="1"/>
      <c r="J15" s="16">
        <v>109.38</v>
      </c>
      <c r="K15" s="1"/>
      <c r="L15" s="1"/>
      <c r="M15" s="17" t="s">
        <v>204</v>
      </c>
      <c r="N15" s="103">
        <v>1</v>
      </c>
      <c r="O15" s="101"/>
      <c r="P15" s="101"/>
      <c r="Q15" s="101"/>
      <c r="R15" s="101"/>
      <c r="S15" s="101"/>
      <c r="T15" s="101"/>
      <c r="U15" s="101"/>
      <c r="V15" s="101"/>
      <c r="W15" s="1"/>
      <c r="X15" s="1"/>
      <c r="Y15" s="1"/>
    </row>
    <row r="16" spans="1:25" ht="35.1" customHeight="1">
      <c r="A16" s="713">
        <v>6</v>
      </c>
      <c r="B16" s="887" t="s">
        <v>564</v>
      </c>
      <c r="C16" s="885" t="s">
        <v>551</v>
      </c>
      <c r="D16" s="891" t="s">
        <v>1507</v>
      </c>
      <c r="E16" s="419">
        <v>1</v>
      </c>
      <c r="F16" s="510" t="s">
        <v>565</v>
      </c>
      <c r="G16" s="903" t="s">
        <v>1893</v>
      </c>
      <c r="H16" s="1"/>
      <c r="J16" s="718">
        <v>220.38</v>
      </c>
      <c r="K16" s="1"/>
      <c r="L16" s="1"/>
      <c r="M16" s="305"/>
      <c r="N16" s="103"/>
      <c r="O16" s="102"/>
      <c r="P16" s="102"/>
      <c r="Q16" s="102"/>
      <c r="R16" s="102"/>
      <c r="S16" s="102">
        <v>1</v>
      </c>
      <c r="T16" s="101"/>
      <c r="U16" s="101"/>
      <c r="V16" s="101"/>
      <c r="W16" s="1"/>
      <c r="X16" s="639">
        <v>50.46</v>
      </c>
      <c r="Y16" s="1"/>
    </row>
    <row r="17" spans="1:25" ht="35.1" customHeight="1">
      <c r="A17" s="820"/>
      <c r="B17" s="888"/>
      <c r="C17" s="886"/>
      <c r="D17" s="893"/>
      <c r="E17" s="504">
        <v>2</v>
      </c>
      <c r="F17" s="511" t="s">
        <v>2330</v>
      </c>
      <c r="G17" s="905"/>
      <c r="H17" s="1"/>
      <c r="J17" s="720"/>
      <c r="K17" s="1"/>
      <c r="L17" s="1"/>
      <c r="M17" s="17" t="s">
        <v>204</v>
      </c>
      <c r="N17" s="103"/>
      <c r="O17" s="102"/>
      <c r="P17" s="102"/>
      <c r="Q17" s="102"/>
      <c r="R17" s="102"/>
      <c r="S17" s="102">
        <v>1</v>
      </c>
      <c r="T17" s="101"/>
      <c r="U17" s="101"/>
      <c r="V17" s="101"/>
      <c r="W17" s="1"/>
      <c r="X17" s="641"/>
      <c r="Y17" s="1"/>
    </row>
    <row r="18" spans="1:25" ht="35.1" customHeight="1">
      <c r="A18" s="712">
        <v>7</v>
      </c>
      <c r="B18" s="889" t="s">
        <v>566</v>
      </c>
      <c r="C18" s="890" t="s">
        <v>551</v>
      </c>
      <c r="D18" s="891" t="s">
        <v>1508</v>
      </c>
      <c r="E18" s="419">
        <v>1</v>
      </c>
      <c r="F18" s="510" t="s">
        <v>567</v>
      </c>
      <c r="G18" s="883" t="s">
        <v>1835</v>
      </c>
      <c r="H18" s="1"/>
      <c r="J18" s="645">
        <v>438.57</v>
      </c>
      <c r="K18" s="1"/>
      <c r="L18" s="1"/>
      <c r="M18" s="644" t="s">
        <v>204</v>
      </c>
      <c r="N18" s="103">
        <v>1</v>
      </c>
      <c r="O18" s="101"/>
      <c r="P18" s="101"/>
      <c r="Q18" s="101"/>
      <c r="R18" s="101"/>
      <c r="S18" s="101"/>
      <c r="T18" s="101"/>
      <c r="U18" s="101"/>
      <c r="V18" s="101"/>
      <c r="W18" s="1"/>
      <c r="X18" s="639">
        <v>50.93</v>
      </c>
      <c r="Y18" s="1"/>
    </row>
    <row r="19" spans="1:25" ht="35.1" customHeight="1">
      <c r="A19" s="712"/>
      <c r="B19" s="889"/>
      <c r="C19" s="890"/>
      <c r="D19" s="892"/>
      <c r="E19" s="419">
        <v>2</v>
      </c>
      <c r="F19" s="510" t="s">
        <v>568</v>
      </c>
      <c r="G19" s="884"/>
      <c r="H19" s="1"/>
      <c r="J19" s="645"/>
      <c r="K19" s="1"/>
      <c r="L19" s="1"/>
      <c r="M19" s="644"/>
      <c r="N19" s="103"/>
      <c r="O19" s="102"/>
      <c r="P19" s="102"/>
      <c r="Q19" s="332">
        <v>1</v>
      </c>
      <c r="R19" s="101"/>
      <c r="S19" s="101"/>
      <c r="T19" s="101"/>
      <c r="U19" s="101"/>
      <c r="V19" s="101"/>
      <c r="W19" s="1"/>
      <c r="X19" s="640"/>
      <c r="Y19" s="1"/>
    </row>
    <row r="20" spans="1:25" ht="35.1" customHeight="1">
      <c r="A20" s="712"/>
      <c r="B20" s="889"/>
      <c r="C20" s="890"/>
      <c r="D20" s="892"/>
      <c r="E20" s="419">
        <v>3</v>
      </c>
      <c r="F20" s="510" t="s">
        <v>569</v>
      </c>
      <c r="G20" s="884"/>
      <c r="H20" s="1"/>
      <c r="J20" s="645"/>
      <c r="K20" s="1"/>
      <c r="L20" s="1"/>
      <c r="M20" s="644"/>
      <c r="N20" s="103"/>
      <c r="O20" s="102"/>
      <c r="P20" s="102"/>
      <c r="Q20" s="102">
        <v>1</v>
      </c>
      <c r="R20" s="101"/>
      <c r="S20" s="101"/>
      <c r="T20" s="101"/>
      <c r="U20" s="101"/>
      <c r="V20" s="101"/>
      <c r="W20" s="1"/>
      <c r="X20" s="640"/>
      <c r="Y20" s="1"/>
    </row>
    <row r="21" spans="1:25" ht="35.1" customHeight="1">
      <c r="A21" s="712"/>
      <c r="B21" s="889"/>
      <c r="C21" s="890"/>
      <c r="D21" s="893"/>
      <c r="E21" s="419">
        <v>4</v>
      </c>
      <c r="F21" s="510" t="s">
        <v>570</v>
      </c>
      <c r="G21" s="896"/>
      <c r="H21" s="1"/>
      <c r="J21" s="645"/>
      <c r="K21" s="1"/>
      <c r="L21" s="1"/>
      <c r="M21" s="644"/>
      <c r="N21" s="103"/>
      <c r="O21" s="102"/>
      <c r="P21" s="102"/>
      <c r="Q21" s="102">
        <v>1</v>
      </c>
      <c r="R21" s="101"/>
      <c r="S21" s="101"/>
      <c r="T21" s="101"/>
      <c r="U21" s="101"/>
      <c r="V21" s="101"/>
      <c r="W21" s="1"/>
      <c r="X21" s="641"/>
      <c r="Y21" s="1"/>
    </row>
    <row r="22" spans="1:25" ht="35.1" customHeight="1">
      <c r="A22" s="260">
        <v>8</v>
      </c>
      <c r="B22" s="18" t="s">
        <v>571</v>
      </c>
      <c r="C22" s="294" t="s">
        <v>551</v>
      </c>
      <c r="D22" s="505" t="s">
        <v>1509</v>
      </c>
      <c r="E22" s="419">
        <v>1</v>
      </c>
      <c r="F22" s="510" t="s">
        <v>572</v>
      </c>
      <c r="G22" s="514" t="s">
        <v>1307</v>
      </c>
      <c r="H22" s="1"/>
      <c r="J22" s="16">
        <v>110.56</v>
      </c>
      <c r="K22" s="1"/>
      <c r="L22" s="1"/>
      <c r="M22" s="17" t="s">
        <v>204</v>
      </c>
      <c r="N22" s="103"/>
      <c r="O22" s="102"/>
      <c r="P22" s="102"/>
      <c r="Q22" s="102"/>
      <c r="R22" s="102"/>
      <c r="S22" s="102"/>
      <c r="T22" s="102">
        <v>1</v>
      </c>
      <c r="U22" s="101"/>
      <c r="V22" s="101"/>
      <c r="W22" s="1"/>
      <c r="X22" s="200">
        <v>76.989999999999995</v>
      </c>
      <c r="Y22" s="1"/>
    </row>
    <row r="23" spans="1:25" ht="35.1" customHeight="1">
      <c r="A23" s="712">
        <v>9</v>
      </c>
      <c r="B23" s="889" t="s">
        <v>573</v>
      </c>
      <c r="C23" s="890" t="s">
        <v>551</v>
      </c>
      <c r="D23" s="891" t="s">
        <v>1510</v>
      </c>
      <c r="E23" s="419">
        <v>1</v>
      </c>
      <c r="F23" s="510" t="s">
        <v>574</v>
      </c>
      <c r="G23" s="883" t="s">
        <v>1525</v>
      </c>
      <c r="H23" s="1"/>
      <c r="J23" s="645">
        <v>220.7</v>
      </c>
      <c r="K23" s="1"/>
      <c r="L23" s="1"/>
      <c r="M23" s="644" t="s">
        <v>204</v>
      </c>
      <c r="N23" s="103"/>
      <c r="O23" s="102"/>
      <c r="P23" s="102"/>
      <c r="Q23" s="102"/>
      <c r="R23" s="102"/>
      <c r="S23" s="102"/>
      <c r="T23" s="102">
        <v>1</v>
      </c>
      <c r="U23" s="101"/>
      <c r="V23" s="101"/>
      <c r="W23" s="1"/>
      <c r="X23" s="639">
        <v>107.08</v>
      </c>
      <c r="Y23" s="1"/>
    </row>
    <row r="24" spans="1:25" ht="35.1" customHeight="1">
      <c r="A24" s="712"/>
      <c r="B24" s="889"/>
      <c r="C24" s="890"/>
      <c r="D24" s="893"/>
      <c r="E24" s="419">
        <v>2</v>
      </c>
      <c r="F24" s="510" t="s">
        <v>575</v>
      </c>
      <c r="G24" s="896"/>
      <c r="H24" s="1"/>
      <c r="J24" s="645"/>
      <c r="K24" s="1"/>
      <c r="L24" s="1"/>
      <c r="M24" s="644"/>
      <c r="N24" s="103"/>
      <c r="O24" s="102"/>
      <c r="P24" s="102"/>
      <c r="Q24" s="102"/>
      <c r="R24" s="102"/>
      <c r="S24" s="102"/>
      <c r="T24" s="102"/>
      <c r="U24" s="102">
        <v>1</v>
      </c>
      <c r="V24" s="101"/>
      <c r="W24" s="1"/>
      <c r="X24" s="641"/>
      <c r="Y24" s="1"/>
    </row>
    <row r="25" spans="1:25" ht="35.1" customHeight="1">
      <c r="A25" s="260">
        <v>10</v>
      </c>
      <c r="B25" s="18" t="s">
        <v>576</v>
      </c>
      <c r="C25" s="294" t="s">
        <v>551</v>
      </c>
      <c r="D25" s="505" t="s">
        <v>1511</v>
      </c>
      <c r="E25" s="419">
        <v>1</v>
      </c>
      <c r="F25" s="510" t="s">
        <v>577</v>
      </c>
      <c r="G25" s="514" t="s">
        <v>1836</v>
      </c>
      <c r="H25" s="1"/>
      <c r="J25" s="16">
        <v>111.2</v>
      </c>
      <c r="K25" s="1"/>
      <c r="L25" s="1"/>
      <c r="M25" s="17" t="s">
        <v>204</v>
      </c>
      <c r="N25" s="103"/>
      <c r="O25" s="102"/>
      <c r="P25" s="102"/>
      <c r="Q25" s="102">
        <v>1</v>
      </c>
      <c r="R25" s="101"/>
      <c r="S25" s="101"/>
      <c r="T25" s="101"/>
      <c r="U25" s="101"/>
      <c r="V25" s="101"/>
      <c r="W25" s="1"/>
      <c r="X25" s="605">
        <v>18.420000000000002</v>
      </c>
      <c r="Y25" s="1"/>
    </row>
    <row r="26" spans="1:25" ht="35.1" customHeight="1">
      <c r="A26" s="712">
        <v>11</v>
      </c>
      <c r="B26" s="889" t="s">
        <v>578</v>
      </c>
      <c r="C26" s="890" t="s">
        <v>579</v>
      </c>
      <c r="D26" s="900" t="s">
        <v>1512</v>
      </c>
      <c r="E26" s="419">
        <v>1</v>
      </c>
      <c r="F26" s="510" t="s">
        <v>580</v>
      </c>
      <c r="G26" s="883" t="s">
        <v>1894</v>
      </c>
      <c r="H26" s="1"/>
      <c r="J26" s="645">
        <v>920.32</v>
      </c>
      <c r="K26" s="1"/>
      <c r="L26" s="1"/>
      <c r="M26" s="644" t="s">
        <v>204</v>
      </c>
      <c r="N26" s="103"/>
      <c r="O26" s="102">
        <v>1</v>
      </c>
      <c r="P26" s="101"/>
      <c r="Q26" s="101"/>
      <c r="R26" s="101"/>
      <c r="S26" s="101"/>
      <c r="T26" s="101"/>
      <c r="U26" s="101"/>
      <c r="V26" s="101"/>
      <c r="W26" s="1"/>
      <c r="X26" s="639">
        <v>88.41</v>
      </c>
      <c r="Y26" s="1"/>
    </row>
    <row r="27" spans="1:25" ht="35.1" customHeight="1">
      <c r="A27" s="712"/>
      <c r="B27" s="889"/>
      <c r="C27" s="890"/>
      <c r="D27" s="901"/>
      <c r="E27" s="419">
        <v>2</v>
      </c>
      <c r="F27" s="510" t="s">
        <v>581</v>
      </c>
      <c r="G27" s="884"/>
      <c r="H27" s="1"/>
      <c r="J27" s="645"/>
      <c r="K27" s="1"/>
      <c r="L27" s="1"/>
      <c r="M27" s="644"/>
      <c r="N27" s="103"/>
      <c r="O27" s="102"/>
      <c r="P27" s="102"/>
      <c r="Q27" s="102"/>
      <c r="R27" s="102">
        <v>1</v>
      </c>
      <c r="S27" s="101"/>
      <c r="T27" s="101"/>
      <c r="U27" s="101"/>
      <c r="V27" s="101"/>
      <c r="W27" s="1"/>
      <c r="X27" s="640"/>
      <c r="Y27" s="1"/>
    </row>
    <row r="28" spans="1:25" ht="35.1" customHeight="1">
      <c r="A28" s="712"/>
      <c r="B28" s="889"/>
      <c r="C28" s="890"/>
      <c r="D28" s="901"/>
      <c r="E28" s="419">
        <v>3</v>
      </c>
      <c r="F28" s="510" t="s">
        <v>582</v>
      </c>
      <c r="G28" s="884"/>
      <c r="H28" s="1"/>
      <c r="J28" s="645"/>
      <c r="K28" s="1"/>
      <c r="L28" s="1"/>
      <c r="M28" s="644"/>
      <c r="N28" s="103"/>
      <c r="O28" s="102"/>
      <c r="P28" s="102"/>
      <c r="Q28" s="102"/>
      <c r="R28" s="102">
        <v>1</v>
      </c>
      <c r="S28" s="101"/>
      <c r="T28" s="101"/>
      <c r="U28" s="101"/>
      <c r="V28" s="101"/>
      <c r="W28" s="1"/>
      <c r="X28" s="640"/>
      <c r="Y28" s="1"/>
    </row>
    <row r="29" spans="1:25" ht="35.1" customHeight="1">
      <c r="A29" s="712"/>
      <c r="B29" s="889"/>
      <c r="C29" s="890"/>
      <c r="D29" s="901"/>
      <c r="E29" s="419">
        <v>4</v>
      </c>
      <c r="F29" s="510" t="s">
        <v>583</v>
      </c>
      <c r="G29" s="884"/>
      <c r="H29" s="1"/>
      <c r="J29" s="645"/>
      <c r="K29" s="1"/>
      <c r="L29" s="1"/>
      <c r="M29" s="644"/>
      <c r="N29" s="103"/>
      <c r="O29" s="102"/>
      <c r="P29" s="102">
        <v>1</v>
      </c>
      <c r="Q29" s="101"/>
      <c r="R29" s="101"/>
      <c r="S29" s="101"/>
      <c r="T29" s="101"/>
      <c r="U29" s="101"/>
      <c r="V29" s="101"/>
      <c r="W29" s="1"/>
      <c r="X29" s="640"/>
      <c r="Y29" s="1"/>
    </row>
    <row r="30" spans="1:25" ht="35.1" customHeight="1">
      <c r="A30" s="712"/>
      <c r="B30" s="889"/>
      <c r="C30" s="890"/>
      <c r="D30" s="901"/>
      <c r="E30" s="419">
        <v>5</v>
      </c>
      <c r="F30" s="510" t="s">
        <v>584</v>
      </c>
      <c r="G30" s="884"/>
      <c r="H30" s="1"/>
      <c r="J30" s="645"/>
      <c r="K30" s="1"/>
      <c r="L30" s="1"/>
      <c r="M30" s="644"/>
      <c r="N30" s="103"/>
      <c r="O30" s="102">
        <v>1</v>
      </c>
      <c r="P30" s="101"/>
      <c r="Q30" s="101"/>
      <c r="R30" s="101"/>
      <c r="S30" s="101"/>
      <c r="T30" s="101"/>
      <c r="U30" s="101"/>
      <c r="V30" s="101"/>
      <c r="W30" s="1"/>
      <c r="X30" s="640"/>
      <c r="Y30" s="1"/>
    </row>
    <row r="31" spans="1:25" ht="35.1" customHeight="1">
      <c r="A31" s="712"/>
      <c r="B31" s="889"/>
      <c r="C31" s="890"/>
      <c r="D31" s="901"/>
      <c r="E31" s="419">
        <v>6</v>
      </c>
      <c r="F31" s="510" t="s">
        <v>585</v>
      </c>
      <c r="G31" s="884"/>
      <c r="H31" s="1"/>
      <c r="J31" s="645"/>
      <c r="K31" s="1"/>
      <c r="L31" s="1"/>
      <c r="M31" s="644"/>
      <c r="N31" s="103"/>
      <c r="O31" s="102"/>
      <c r="P31" s="102"/>
      <c r="Q31" s="102">
        <v>1</v>
      </c>
      <c r="R31" s="101"/>
      <c r="S31" s="101"/>
      <c r="T31" s="101"/>
      <c r="U31" s="101"/>
      <c r="V31" s="101"/>
      <c r="W31" s="1"/>
      <c r="X31" s="640"/>
      <c r="Y31" s="1"/>
    </row>
    <row r="32" spans="1:25" ht="35.1" customHeight="1">
      <c r="A32" s="712"/>
      <c r="B32" s="889"/>
      <c r="C32" s="890"/>
      <c r="D32" s="901"/>
      <c r="E32" s="419">
        <v>7</v>
      </c>
      <c r="F32" s="510" t="s">
        <v>586</v>
      </c>
      <c r="G32" s="884"/>
      <c r="H32" s="1"/>
      <c r="J32" s="645"/>
      <c r="K32" s="1"/>
      <c r="L32" s="1"/>
      <c r="M32" s="644"/>
      <c r="N32" s="103"/>
      <c r="O32" s="102"/>
      <c r="P32" s="102">
        <v>1</v>
      </c>
      <c r="Q32" s="101"/>
      <c r="R32" s="101"/>
      <c r="S32" s="101"/>
      <c r="T32" s="101"/>
      <c r="U32" s="101"/>
      <c r="V32" s="101"/>
      <c r="W32" s="1"/>
      <c r="X32" s="640"/>
      <c r="Y32" s="1"/>
    </row>
    <row r="33" spans="1:25" ht="35.1" customHeight="1">
      <c r="A33" s="712"/>
      <c r="B33" s="889"/>
      <c r="C33" s="890"/>
      <c r="D33" s="902"/>
      <c r="E33" s="419">
        <v>8</v>
      </c>
      <c r="F33" s="510" t="s">
        <v>587</v>
      </c>
      <c r="G33" s="896"/>
      <c r="H33" s="1"/>
      <c r="J33" s="645"/>
      <c r="K33" s="1"/>
      <c r="L33" s="1"/>
      <c r="M33" s="644"/>
      <c r="N33" s="103"/>
      <c r="O33" s="102"/>
      <c r="P33" s="102"/>
      <c r="Q33" s="102"/>
      <c r="R33" s="102">
        <v>1</v>
      </c>
      <c r="S33" s="101"/>
      <c r="T33" s="101"/>
      <c r="U33" s="101"/>
      <c r="V33" s="101"/>
      <c r="W33" s="1"/>
      <c r="X33" s="641"/>
      <c r="Y33" s="1"/>
    </row>
    <row r="34" spans="1:25" ht="35.1" customHeight="1">
      <c r="A34" s="260">
        <v>12</v>
      </c>
      <c r="B34" s="18" t="s">
        <v>588</v>
      </c>
      <c r="C34" s="294" t="s">
        <v>579</v>
      </c>
      <c r="D34" s="506" t="s">
        <v>1513</v>
      </c>
      <c r="E34" s="419">
        <v>1</v>
      </c>
      <c r="F34" s="441" t="s">
        <v>589</v>
      </c>
      <c r="G34" s="515" t="s">
        <v>1526</v>
      </c>
      <c r="H34" s="1"/>
      <c r="J34" s="16">
        <v>113.98</v>
      </c>
      <c r="K34" s="1"/>
      <c r="L34" s="1"/>
      <c r="M34" s="17" t="s">
        <v>204</v>
      </c>
      <c r="N34" s="103"/>
      <c r="O34" s="102"/>
      <c r="P34" s="102"/>
      <c r="Q34" s="102"/>
      <c r="R34" s="102"/>
      <c r="S34" s="102"/>
      <c r="T34" s="102"/>
      <c r="U34" s="102">
        <v>1</v>
      </c>
      <c r="V34" s="101"/>
      <c r="W34" s="1"/>
      <c r="X34" s="200">
        <v>71.92</v>
      </c>
      <c r="Y34" s="1"/>
    </row>
    <row r="35" spans="1:25" ht="35.1" customHeight="1">
      <c r="A35" s="341">
        <v>13</v>
      </c>
      <c r="B35" s="52" t="s">
        <v>2374</v>
      </c>
      <c r="C35" s="890" t="s">
        <v>579</v>
      </c>
      <c r="D35" s="900" t="s">
        <v>1514</v>
      </c>
      <c r="E35" s="419">
        <v>1</v>
      </c>
      <c r="F35" s="510" t="s">
        <v>590</v>
      </c>
      <c r="G35" s="517" t="s">
        <v>2379</v>
      </c>
      <c r="H35" s="1"/>
      <c r="J35" s="645">
        <v>563.29</v>
      </c>
      <c r="K35" s="1"/>
      <c r="L35" s="1"/>
      <c r="M35" s="644" t="s">
        <v>204</v>
      </c>
      <c r="N35" s="103">
        <v>1</v>
      </c>
      <c r="O35" s="101"/>
      <c r="P35" s="101"/>
      <c r="Q35" s="101"/>
      <c r="R35" s="101"/>
      <c r="S35" s="101"/>
      <c r="T35" s="101"/>
      <c r="U35" s="101"/>
      <c r="V35" s="101"/>
      <c r="W35" s="1"/>
      <c r="X35" s="1"/>
      <c r="Y35" s="1"/>
    </row>
    <row r="36" spans="1:25" ht="35.1" customHeight="1">
      <c r="A36" s="341">
        <v>14</v>
      </c>
      <c r="B36" s="52" t="s">
        <v>2375</v>
      </c>
      <c r="C36" s="890"/>
      <c r="D36" s="901"/>
      <c r="E36" s="419">
        <v>1</v>
      </c>
      <c r="F36" s="510" t="s">
        <v>591</v>
      </c>
      <c r="G36" s="518" t="s">
        <v>2380</v>
      </c>
      <c r="H36" s="1"/>
      <c r="J36" s="645"/>
      <c r="K36" s="1"/>
      <c r="L36" s="1"/>
      <c r="M36" s="644"/>
      <c r="N36" s="103">
        <v>1</v>
      </c>
      <c r="O36" s="101"/>
      <c r="P36" s="101"/>
      <c r="Q36" s="101"/>
      <c r="R36" s="101"/>
      <c r="S36" s="101"/>
      <c r="T36" s="101"/>
      <c r="U36" s="101"/>
      <c r="V36" s="101"/>
      <c r="W36" s="1"/>
      <c r="X36" s="1"/>
      <c r="Y36" s="1"/>
    </row>
    <row r="37" spans="1:25" ht="35.1" customHeight="1">
      <c r="A37" s="341">
        <v>15</v>
      </c>
      <c r="B37" s="52" t="s">
        <v>2376</v>
      </c>
      <c r="C37" s="890"/>
      <c r="D37" s="901"/>
      <c r="E37" s="419">
        <v>1</v>
      </c>
      <c r="F37" s="510" t="s">
        <v>592</v>
      </c>
      <c r="G37" s="517" t="s">
        <v>2381</v>
      </c>
      <c r="H37" s="1"/>
      <c r="J37" s="645"/>
      <c r="K37" s="1"/>
      <c r="L37" s="1"/>
      <c r="M37" s="644"/>
      <c r="N37" s="103">
        <v>1</v>
      </c>
      <c r="O37" s="101"/>
      <c r="P37" s="101"/>
      <c r="Q37" s="101"/>
      <c r="R37" s="101"/>
      <c r="S37" s="101"/>
      <c r="T37" s="101"/>
      <c r="U37" s="101"/>
      <c r="V37" s="101"/>
      <c r="W37" s="1"/>
      <c r="X37" s="1"/>
      <c r="Y37" s="1"/>
    </row>
    <row r="38" spans="1:25" ht="35.1" customHeight="1">
      <c r="A38" s="341">
        <v>16</v>
      </c>
      <c r="B38" s="52" t="s">
        <v>2377</v>
      </c>
      <c r="C38" s="890"/>
      <c r="D38" s="901"/>
      <c r="E38" s="419">
        <v>1</v>
      </c>
      <c r="F38" s="510" t="s">
        <v>593</v>
      </c>
      <c r="G38" s="517" t="s">
        <v>2379</v>
      </c>
      <c r="H38" s="1"/>
      <c r="J38" s="645"/>
      <c r="K38" s="1"/>
      <c r="L38" s="1"/>
      <c r="M38" s="644"/>
      <c r="N38" s="103">
        <v>1</v>
      </c>
      <c r="O38" s="101"/>
      <c r="P38" s="101"/>
      <c r="Q38" s="101"/>
      <c r="R38" s="101"/>
      <c r="S38" s="101"/>
      <c r="T38" s="101"/>
      <c r="U38" s="101"/>
      <c r="V38" s="101"/>
      <c r="W38" s="1"/>
      <c r="X38" s="1"/>
      <c r="Y38" s="1"/>
    </row>
    <row r="39" spans="1:25" ht="35.1" customHeight="1">
      <c r="A39" s="341">
        <v>17</v>
      </c>
      <c r="B39" s="52" t="s">
        <v>2378</v>
      </c>
      <c r="C39" s="890"/>
      <c r="D39" s="902"/>
      <c r="E39" s="419">
        <v>1</v>
      </c>
      <c r="F39" s="510" t="s">
        <v>594</v>
      </c>
      <c r="G39" s="518" t="s">
        <v>2382</v>
      </c>
      <c r="H39" s="1"/>
      <c r="J39" s="645"/>
      <c r="K39" s="1"/>
      <c r="L39" s="1"/>
      <c r="M39" s="644"/>
      <c r="N39" s="103">
        <v>1</v>
      </c>
      <c r="O39" s="101"/>
      <c r="P39" s="101"/>
      <c r="Q39" s="101"/>
      <c r="R39" s="101"/>
      <c r="S39" s="101"/>
      <c r="T39" s="101"/>
      <c r="U39" s="101"/>
      <c r="V39" s="101"/>
      <c r="W39" s="1"/>
      <c r="X39" s="1"/>
      <c r="Y39" s="1"/>
    </row>
    <row r="40" spans="1:25" ht="35.1" customHeight="1">
      <c r="A40" s="260">
        <v>18</v>
      </c>
      <c r="B40" s="18" t="s">
        <v>595</v>
      </c>
      <c r="C40" s="294" t="s">
        <v>579</v>
      </c>
      <c r="D40" s="506" t="s">
        <v>1499</v>
      </c>
      <c r="E40" s="419">
        <v>1</v>
      </c>
      <c r="F40" s="510" t="s">
        <v>596</v>
      </c>
      <c r="G40" s="515" t="s">
        <v>1527</v>
      </c>
      <c r="H40" s="1"/>
      <c r="J40" s="16">
        <v>113.01</v>
      </c>
      <c r="K40" s="1"/>
      <c r="L40" s="1"/>
      <c r="M40" s="17" t="s">
        <v>204</v>
      </c>
      <c r="N40" s="103">
        <v>1</v>
      </c>
      <c r="O40" s="101"/>
      <c r="P40" s="101"/>
      <c r="Q40" s="101"/>
      <c r="R40" s="101"/>
      <c r="S40" s="101"/>
      <c r="T40" s="101"/>
      <c r="U40" s="101"/>
      <c r="V40" s="101"/>
      <c r="W40" s="1"/>
      <c r="X40" s="1"/>
      <c r="Y40" s="1"/>
    </row>
    <row r="41" spans="1:25" ht="35.1" customHeight="1">
      <c r="A41" s="260">
        <v>19</v>
      </c>
      <c r="B41" s="18" t="s">
        <v>597</v>
      </c>
      <c r="C41" s="294" t="s">
        <v>579</v>
      </c>
      <c r="D41" s="506" t="s">
        <v>1515</v>
      </c>
      <c r="E41" s="419">
        <v>1</v>
      </c>
      <c r="F41" s="510" t="s">
        <v>598</v>
      </c>
      <c r="G41" s="515" t="s">
        <v>1528</v>
      </c>
      <c r="H41" s="1"/>
      <c r="J41" s="16">
        <v>112.37</v>
      </c>
      <c r="K41" s="1"/>
      <c r="L41" s="1"/>
      <c r="M41" s="17" t="s">
        <v>204</v>
      </c>
      <c r="N41" s="103"/>
      <c r="O41" s="102"/>
      <c r="P41" s="102"/>
      <c r="Q41" s="102"/>
      <c r="R41" s="102"/>
      <c r="S41" s="102"/>
      <c r="T41" s="102">
        <v>1</v>
      </c>
      <c r="U41" s="101"/>
      <c r="V41" s="101"/>
      <c r="W41" s="1"/>
      <c r="X41" s="200">
        <v>60.72</v>
      </c>
      <c r="Y41" s="1"/>
    </row>
    <row r="42" spans="1:25" ht="35.1" customHeight="1">
      <c r="A42" s="712">
        <v>20</v>
      </c>
      <c r="B42" s="889" t="s">
        <v>599</v>
      </c>
      <c r="C42" s="890" t="s">
        <v>579</v>
      </c>
      <c r="D42" s="900" t="s">
        <v>1516</v>
      </c>
      <c r="E42" s="419">
        <v>1</v>
      </c>
      <c r="F42" s="510" t="s">
        <v>600</v>
      </c>
      <c r="G42" s="883" t="s">
        <v>1529</v>
      </c>
      <c r="H42" s="1"/>
      <c r="J42" s="645">
        <v>698.88</v>
      </c>
      <c r="K42" s="1"/>
      <c r="L42" s="1"/>
      <c r="M42" s="644" t="s">
        <v>204</v>
      </c>
      <c r="N42" s="103"/>
      <c r="O42" s="102"/>
      <c r="P42" s="102"/>
      <c r="Q42" s="102"/>
      <c r="R42" s="102"/>
      <c r="S42" s="102">
        <v>1</v>
      </c>
      <c r="T42" s="101"/>
      <c r="U42" s="101"/>
      <c r="V42" s="101"/>
      <c r="W42" s="1"/>
      <c r="X42" s="639">
        <v>247.76</v>
      </c>
      <c r="Y42" s="1"/>
    </row>
    <row r="43" spans="1:25" ht="35.1" customHeight="1">
      <c r="A43" s="712"/>
      <c r="B43" s="889"/>
      <c r="C43" s="890"/>
      <c r="D43" s="901"/>
      <c r="E43" s="419">
        <v>2</v>
      </c>
      <c r="F43" s="510" t="s">
        <v>601</v>
      </c>
      <c r="G43" s="884"/>
      <c r="H43" s="1"/>
      <c r="J43" s="645"/>
      <c r="K43" s="1"/>
      <c r="L43" s="1"/>
      <c r="M43" s="644"/>
      <c r="N43" s="103"/>
      <c r="O43" s="102"/>
      <c r="P43" s="102"/>
      <c r="Q43" s="102"/>
      <c r="R43" s="102"/>
      <c r="S43" s="102">
        <v>1</v>
      </c>
      <c r="T43" s="101"/>
      <c r="U43" s="101"/>
      <c r="V43" s="101"/>
      <c r="W43" s="1"/>
      <c r="X43" s="640"/>
      <c r="Y43" s="1"/>
    </row>
    <row r="44" spans="1:25" ht="35.1" customHeight="1">
      <c r="A44" s="712"/>
      <c r="B44" s="889"/>
      <c r="C44" s="890"/>
      <c r="D44" s="901"/>
      <c r="E44" s="419">
        <v>3</v>
      </c>
      <c r="F44" s="510" t="s">
        <v>602</v>
      </c>
      <c r="G44" s="884"/>
      <c r="H44" s="1"/>
      <c r="J44" s="645"/>
      <c r="K44" s="1"/>
      <c r="L44" s="1"/>
      <c r="M44" s="644"/>
      <c r="N44" s="103"/>
      <c r="O44" s="102"/>
      <c r="P44" s="102"/>
      <c r="Q44" s="102"/>
      <c r="R44" s="102"/>
      <c r="S44" s="102"/>
      <c r="T44" s="102"/>
      <c r="U44" s="102">
        <v>1</v>
      </c>
      <c r="V44" s="101"/>
      <c r="W44" s="1"/>
      <c r="X44" s="640"/>
      <c r="Y44" s="1"/>
    </row>
    <row r="45" spans="1:25" ht="35.1" customHeight="1">
      <c r="A45" s="712"/>
      <c r="B45" s="889"/>
      <c r="C45" s="890"/>
      <c r="D45" s="901"/>
      <c r="E45" s="419">
        <v>4</v>
      </c>
      <c r="F45" s="510" t="s">
        <v>603</v>
      </c>
      <c r="G45" s="884"/>
      <c r="H45" s="1"/>
      <c r="J45" s="645"/>
      <c r="K45" s="1"/>
      <c r="L45" s="1"/>
      <c r="M45" s="644"/>
      <c r="N45" s="103">
        <v>1</v>
      </c>
      <c r="O45" s="101"/>
      <c r="P45" s="101"/>
      <c r="Q45" s="101"/>
      <c r="R45" s="101"/>
      <c r="S45" s="101"/>
      <c r="T45" s="101"/>
      <c r="U45" s="101"/>
      <c r="V45" s="101"/>
      <c r="W45" s="1"/>
      <c r="X45" s="640"/>
      <c r="Y45" s="1"/>
    </row>
    <row r="46" spans="1:25" ht="35.1" customHeight="1">
      <c r="A46" s="712"/>
      <c r="B46" s="889"/>
      <c r="C46" s="890"/>
      <c r="D46" s="901"/>
      <c r="E46" s="419">
        <v>5</v>
      </c>
      <c r="F46" s="510" t="s">
        <v>604</v>
      </c>
      <c r="G46" s="884"/>
      <c r="H46" s="1"/>
      <c r="J46" s="645"/>
      <c r="K46" s="1"/>
      <c r="L46" s="1"/>
      <c r="M46" s="644"/>
      <c r="N46" s="103"/>
      <c r="O46" s="102"/>
      <c r="P46" s="102"/>
      <c r="Q46" s="102"/>
      <c r="R46" s="102"/>
      <c r="S46" s="102"/>
      <c r="T46" s="102">
        <v>1</v>
      </c>
      <c r="U46" s="101"/>
      <c r="V46" s="101"/>
      <c r="W46" s="1"/>
      <c r="X46" s="640"/>
      <c r="Y46" s="1"/>
    </row>
    <row r="47" spans="1:25" ht="35.1" customHeight="1">
      <c r="A47" s="712"/>
      <c r="B47" s="889"/>
      <c r="C47" s="890"/>
      <c r="D47" s="902"/>
      <c r="E47" s="419">
        <v>6</v>
      </c>
      <c r="F47" s="510" t="s">
        <v>605</v>
      </c>
      <c r="G47" s="896"/>
      <c r="H47" s="1"/>
      <c r="J47" s="645"/>
      <c r="K47" s="1"/>
      <c r="L47" s="1"/>
      <c r="M47" s="644"/>
      <c r="N47" s="103"/>
      <c r="O47" s="102"/>
      <c r="P47" s="102"/>
      <c r="Q47" s="102"/>
      <c r="R47" s="102"/>
      <c r="S47" s="102"/>
      <c r="T47" s="102">
        <v>1</v>
      </c>
      <c r="U47" s="101"/>
      <c r="V47" s="101"/>
      <c r="W47" s="1"/>
      <c r="X47" s="641"/>
      <c r="Y47" s="1"/>
    </row>
    <row r="48" spans="1:25" ht="35.1" customHeight="1">
      <c r="A48" s="712">
        <v>21</v>
      </c>
      <c r="B48" s="889" t="s">
        <v>606</v>
      </c>
      <c r="C48" s="890" t="s">
        <v>579</v>
      </c>
      <c r="D48" s="900" t="s">
        <v>1517</v>
      </c>
      <c r="E48" s="419">
        <v>1</v>
      </c>
      <c r="F48" s="510" t="s">
        <v>607</v>
      </c>
      <c r="G48" s="883" t="s">
        <v>1530</v>
      </c>
      <c r="H48" s="1"/>
      <c r="J48" s="645">
        <v>227.07</v>
      </c>
      <c r="K48" s="1"/>
      <c r="L48" s="1"/>
      <c r="M48" s="644" t="s">
        <v>204</v>
      </c>
      <c r="N48" s="103"/>
      <c r="O48" s="102"/>
      <c r="P48" s="102">
        <v>1</v>
      </c>
      <c r="Q48" s="101"/>
      <c r="R48" s="101"/>
      <c r="S48" s="101"/>
      <c r="T48" s="101"/>
      <c r="U48" s="101"/>
      <c r="V48" s="101"/>
      <c r="W48" s="1"/>
      <c r="X48" s="639">
        <v>59.87</v>
      </c>
      <c r="Y48" s="1"/>
    </row>
    <row r="49" spans="1:25" ht="35.1" customHeight="1">
      <c r="A49" s="712"/>
      <c r="B49" s="889"/>
      <c r="C49" s="890"/>
      <c r="D49" s="902"/>
      <c r="E49" s="419">
        <v>2</v>
      </c>
      <c r="F49" s="510" t="s">
        <v>608</v>
      </c>
      <c r="G49" s="896"/>
      <c r="H49" s="1"/>
      <c r="J49" s="645"/>
      <c r="K49" s="1"/>
      <c r="L49" s="1"/>
      <c r="M49" s="644"/>
      <c r="N49" s="103"/>
      <c r="O49" s="102"/>
      <c r="P49" s="102"/>
      <c r="Q49" s="102"/>
      <c r="R49" s="102">
        <v>1</v>
      </c>
      <c r="S49" s="101"/>
      <c r="T49" s="101"/>
      <c r="U49" s="101"/>
      <c r="V49" s="101"/>
      <c r="W49" s="1"/>
      <c r="X49" s="641"/>
      <c r="Y49" s="1"/>
    </row>
    <row r="50" spans="1:25" ht="35.1" customHeight="1">
      <c r="A50" s="260">
        <v>22</v>
      </c>
      <c r="B50" s="18" t="s">
        <v>609</v>
      </c>
      <c r="C50" s="294" t="s">
        <v>579</v>
      </c>
      <c r="D50" s="506" t="s">
        <v>1518</v>
      </c>
      <c r="E50" s="419">
        <v>1</v>
      </c>
      <c r="F50" s="510" t="s">
        <v>610</v>
      </c>
      <c r="G50" s="515" t="s">
        <v>1527</v>
      </c>
      <c r="H50" s="1"/>
      <c r="J50" s="16">
        <v>113.92</v>
      </c>
      <c r="K50" s="1"/>
      <c r="L50" s="1"/>
      <c r="M50" s="17" t="s">
        <v>204</v>
      </c>
      <c r="N50" s="103"/>
      <c r="O50" s="102"/>
      <c r="P50" s="102"/>
      <c r="Q50" s="102"/>
      <c r="R50" s="102"/>
      <c r="S50" s="102">
        <v>1</v>
      </c>
      <c r="T50" s="101"/>
      <c r="U50" s="101"/>
      <c r="V50" s="101"/>
      <c r="W50" s="1"/>
      <c r="X50" s="200">
        <v>57.48</v>
      </c>
      <c r="Y50" s="1"/>
    </row>
    <row r="51" spans="1:25" ht="35.1" customHeight="1">
      <c r="A51" s="712">
        <v>23</v>
      </c>
      <c r="B51" s="889" t="s">
        <v>611</v>
      </c>
      <c r="C51" s="890" t="s">
        <v>579</v>
      </c>
      <c r="D51" s="900" t="s">
        <v>579</v>
      </c>
      <c r="E51" s="419">
        <v>1</v>
      </c>
      <c r="F51" s="510" t="s">
        <v>612</v>
      </c>
      <c r="G51" s="883" t="s">
        <v>1531</v>
      </c>
      <c r="H51" s="1"/>
      <c r="J51" s="645">
        <v>333.66</v>
      </c>
      <c r="K51" s="1"/>
      <c r="L51" s="1"/>
      <c r="M51" s="644" t="s">
        <v>204</v>
      </c>
      <c r="N51" s="103"/>
      <c r="O51" s="102"/>
      <c r="P51" s="102"/>
      <c r="Q51" s="102"/>
      <c r="R51" s="102"/>
      <c r="S51" s="102">
        <v>1</v>
      </c>
      <c r="T51" s="101"/>
      <c r="U51" s="101"/>
      <c r="V51" s="101"/>
      <c r="W51" s="1"/>
      <c r="X51" s="639">
        <v>197.66</v>
      </c>
      <c r="Y51" s="1"/>
    </row>
    <row r="52" spans="1:25" ht="35.1" customHeight="1">
      <c r="A52" s="712"/>
      <c r="B52" s="889"/>
      <c r="C52" s="890"/>
      <c r="D52" s="901"/>
      <c r="E52" s="419">
        <v>2</v>
      </c>
      <c r="F52" s="510" t="s">
        <v>613</v>
      </c>
      <c r="G52" s="884"/>
      <c r="H52" s="1"/>
      <c r="J52" s="645"/>
      <c r="K52" s="1"/>
      <c r="L52" s="1"/>
      <c r="M52" s="644"/>
      <c r="N52" s="103"/>
      <c r="O52" s="102"/>
      <c r="P52" s="102"/>
      <c r="Q52" s="102"/>
      <c r="R52" s="102"/>
      <c r="S52" s="102"/>
      <c r="T52" s="102"/>
      <c r="U52" s="144">
        <v>1</v>
      </c>
      <c r="V52" s="101"/>
      <c r="W52" s="1"/>
      <c r="X52" s="640"/>
      <c r="Y52" s="1"/>
    </row>
    <row r="53" spans="1:25" ht="35.1" customHeight="1">
      <c r="A53" s="712"/>
      <c r="B53" s="889"/>
      <c r="C53" s="890"/>
      <c r="D53" s="902"/>
      <c r="E53" s="419">
        <v>3</v>
      </c>
      <c r="F53" s="510" t="s">
        <v>614</v>
      </c>
      <c r="G53" s="896"/>
      <c r="H53" s="1"/>
      <c r="J53" s="645"/>
      <c r="K53" s="1"/>
      <c r="L53" s="1"/>
      <c r="M53" s="644"/>
      <c r="N53" s="103"/>
      <c r="O53" s="102"/>
      <c r="P53" s="102"/>
      <c r="Q53" s="102"/>
      <c r="R53" s="102"/>
      <c r="S53" s="102"/>
      <c r="T53" s="102"/>
      <c r="U53" s="144">
        <v>1</v>
      </c>
      <c r="V53" s="101"/>
      <c r="W53" s="1"/>
      <c r="X53" s="641"/>
      <c r="Y53" s="1"/>
    </row>
    <row r="54" spans="1:25" ht="35.1" customHeight="1">
      <c r="A54" s="712">
        <v>24</v>
      </c>
      <c r="B54" s="889" t="s">
        <v>615</v>
      </c>
      <c r="C54" s="890" t="s">
        <v>579</v>
      </c>
      <c r="D54" s="900" t="s">
        <v>1519</v>
      </c>
      <c r="E54" s="419">
        <v>1</v>
      </c>
      <c r="F54" s="510" t="s">
        <v>616</v>
      </c>
      <c r="G54" s="883" t="s">
        <v>1837</v>
      </c>
      <c r="H54" s="1"/>
      <c r="J54" s="645">
        <v>567.02</v>
      </c>
      <c r="K54" s="1"/>
      <c r="L54" s="1"/>
      <c r="M54" s="644" t="s">
        <v>204</v>
      </c>
      <c r="N54" s="103"/>
      <c r="O54" s="102"/>
      <c r="P54" s="102"/>
      <c r="Q54" s="102">
        <v>1</v>
      </c>
      <c r="R54" s="101"/>
      <c r="S54" s="101"/>
      <c r="T54" s="101"/>
      <c r="U54" s="101"/>
      <c r="V54" s="101"/>
      <c r="W54" s="1"/>
      <c r="X54" s="639">
        <v>51.56</v>
      </c>
      <c r="Y54" s="1"/>
    </row>
    <row r="55" spans="1:25" ht="35.1" customHeight="1">
      <c r="A55" s="712"/>
      <c r="B55" s="889"/>
      <c r="C55" s="890"/>
      <c r="D55" s="901"/>
      <c r="E55" s="419">
        <v>2</v>
      </c>
      <c r="F55" s="510" t="s">
        <v>617</v>
      </c>
      <c r="G55" s="884"/>
      <c r="H55" s="1"/>
      <c r="J55" s="645"/>
      <c r="K55" s="1"/>
      <c r="L55" s="1"/>
      <c r="M55" s="644"/>
      <c r="N55" s="103"/>
      <c r="O55" s="102"/>
      <c r="P55" s="102"/>
      <c r="Q55" s="102">
        <v>1</v>
      </c>
      <c r="R55" s="101"/>
      <c r="S55" s="101"/>
      <c r="T55" s="101"/>
      <c r="U55" s="101"/>
      <c r="V55" s="101"/>
      <c r="W55" s="1"/>
      <c r="X55" s="640"/>
      <c r="Y55" s="1"/>
    </row>
    <row r="56" spans="1:25" ht="35.1" customHeight="1">
      <c r="A56" s="712"/>
      <c r="B56" s="889"/>
      <c r="C56" s="890"/>
      <c r="D56" s="901"/>
      <c r="E56" s="419">
        <v>3</v>
      </c>
      <c r="F56" s="510" t="s">
        <v>618</v>
      </c>
      <c r="G56" s="884"/>
      <c r="H56" s="1"/>
      <c r="J56" s="645"/>
      <c r="K56" s="1"/>
      <c r="L56" s="1"/>
      <c r="M56" s="644"/>
      <c r="N56" s="103"/>
      <c r="O56" s="102"/>
      <c r="P56" s="102"/>
      <c r="Q56" s="102">
        <v>1</v>
      </c>
      <c r="R56" s="101"/>
      <c r="S56" s="101"/>
      <c r="T56" s="101"/>
      <c r="U56" s="101"/>
      <c r="V56" s="101"/>
      <c r="W56" s="1"/>
      <c r="X56" s="640"/>
      <c r="Y56" s="1"/>
    </row>
    <row r="57" spans="1:25" ht="35.1" customHeight="1">
      <c r="A57" s="712"/>
      <c r="B57" s="889"/>
      <c r="C57" s="890"/>
      <c r="D57" s="901"/>
      <c r="E57" s="419">
        <v>4</v>
      </c>
      <c r="F57" s="510" t="s">
        <v>619</v>
      </c>
      <c r="G57" s="884"/>
      <c r="H57" s="1"/>
      <c r="J57" s="645"/>
      <c r="K57" s="1"/>
      <c r="L57" s="1"/>
      <c r="M57" s="644"/>
      <c r="N57" s="103"/>
      <c r="O57" s="102"/>
      <c r="P57" s="102">
        <v>1</v>
      </c>
      <c r="Q57" s="101"/>
      <c r="R57" s="101"/>
      <c r="S57" s="101"/>
      <c r="T57" s="101"/>
      <c r="U57" s="101"/>
      <c r="V57" s="101"/>
      <c r="W57" s="1"/>
      <c r="X57" s="640"/>
      <c r="Y57" s="1"/>
    </row>
    <row r="58" spans="1:25" ht="35.1" customHeight="1">
      <c r="A58" s="712"/>
      <c r="B58" s="889"/>
      <c r="C58" s="890"/>
      <c r="D58" s="902"/>
      <c r="E58" s="419">
        <v>5</v>
      </c>
      <c r="F58" s="510" t="s">
        <v>620</v>
      </c>
      <c r="G58" s="896"/>
      <c r="H58" s="1"/>
      <c r="J58" s="645"/>
      <c r="K58" s="1"/>
      <c r="L58" s="1"/>
      <c r="M58" s="644"/>
      <c r="N58" s="103">
        <v>1</v>
      </c>
      <c r="O58" s="101"/>
      <c r="P58" s="101"/>
      <c r="Q58" s="101"/>
      <c r="R58" s="101"/>
      <c r="S58" s="101"/>
      <c r="T58" s="101"/>
      <c r="U58" s="101"/>
      <c r="V58" s="101"/>
      <c r="W58" s="1"/>
      <c r="X58" s="641"/>
      <c r="Y58" s="1"/>
    </row>
    <row r="59" spans="1:25" ht="35.1" customHeight="1">
      <c r="A59" s="712">
        <v>25</v>
      </c>
      <c r="B59" s="889" t="s">
        <v>621</v>
      </c>
      <c r="C59" s="890" t="s">
        <v>622</v>
      </c>
      <c r="D59" s="891" t="s">
        <v>1502</v>
      </c>
      <c r="E59" s="419">
        <v>1</v>
      </c>
      <c r="F59" s="510" t="s">
        <v>623</v>
      </c>
      <c r="G59" s="883" t="s">
        <v>1835</v>
      </c>
      <c r="H59" s="1"/>
      <c r="J59" s="645">
        <v>683.22</v>
      </c>
      <c r="K59" s="1"/>
      <c r="L59" s="1"/>
      <c r="M59" s="644" t="s">
        <v>204</v>
      </c>
      <c r="N59" s="103"/>
      <c r="O59" s="230"/>
      <c r="P59" s="102"/>
      <c r="Q59" s="102"/>
      <c r="R59" s="144">
        <v>1</v>
      </c>
      <c r="S59" s="101"/>
      <c r="T59" s="101"/>
      <c r="U59" s="101"/>
      <c r="V59" s="101"/>
      <c r="W59" s="1"/>
      <c r="X59" s="639">
        <v>163.38999999999999</v>
      </c>
      <c r="Y59" s="146" t="s">
        <v>1839</v>
      </c>
    </row>
    <row r="60" spans="1:25" ht="35.1" customHeight="1">
      <c r="A60" s="712"/>
      <c r="B60" s="889"/>
      <c r="C60" s="890"/>
      <c r="D60" s="892"/>
      <c r="E60" s="419">
        <v>2</v>
      </c>
      <c r="F60" s="510" t="s">
        <v>624</v>
      </c>
      <c r="G60" s="884"/>
      <c r="H60" s="1"/>
      <c r="J60" s="645"/>
      <c r="K60" s="1"/>
      <c r="L60" s="1"/>
      <c r="M60" s="644"/>
      <c r="N60" s="103"/>
      <c r="O60" s="230"/>
      <c r="P60" s="102"/>
      <c r="Q60" s="102"/>
      <c r="R60" s="144">
        <v>1</v>
      </c>
      <c r="S60" s="101"/>
      <c r="T60" s="101"/>
      <c r="U60" s="101"/>
      <c r="V60" s="101"/>
      <c r="W60" s="1"/>
      <c r="X60" s="640"/>
      <c r="Y60" s="146" t="s">
        <v>1840</v>
      </c>
    </row>
    <row r="61" spans="1:25" ht="35.1" customHeight="1">
      <c r="A61" s="712"/>
      <c r="B61" s="889"/>
      <c r="C61" s="890"/>
      <c r="D61" s="892"/>
      <c r="E61" s="419">
        <v>3</v>
      </c>
      <c r="F61" s="510" t="s">
        <v>625</v>
      </c>
      <c r="G61" s="884"/>
      <c r="H61" s="1"/>
      <c r="J61" s="645"/>
      <c r="K61" s="1"/>
      <c r="L61" s="1"/>
      <c r="M61" s="644"/>
      <c r="N61" s="103"/>
      <c r="O61" s="144"/>
      <c r="P61" s="102"/>
      <c r="Q61" s="102"/>
      <c r="R61" s="144">
        <v>1</v>
      </c>
      <c r="S61" s="101"/>
      <c r="T61" s="101"/>
      <c r="U61" s="101"/>
      <c r="V61" s="101"/>
      <c r="W61" s="1"/>
      <c r="X61" s="640"/>
      <c r="Y61" s="146" t="s">
        <v>1841</v>
      </c>
    </row>
    <row r="62" spans="1:25" ht="35.1" customHeight="1">
      <c r="A62" s="712"/>
      <c r="B62" s="889"/>
      <c r="C62" s="890"/>
      <c r="D62" s="892"/>
      <c r="E62" s="419">
        <v>4</v>
      </c>
      <c r="F62" s="510" t="s">
        <v>626</v>
      </c>
      <c r="G62" s="884"/>
      <c r="H62" s="1"/>
      <c r="J62" s="645"/>
      <c r="K62" s="1"/>
      <c r="L62" s="1"/>
      <c r="M62" s="644"/>
      <c r="N62" s="103"/>
      <c r="O62" s="144"/>
      <c r="P62" s="102"/>
      <c r="Q62" s="102"/>
      <c r="R62" s="144">
        <v>1</v>
      </c>
      <c r="S62" s="101"/>
      <c r="T62" s="101"/>
      <c r="U62" s="101"/>
      <c r="V62" s="101"/>
      <c r="W62" s="1"/>
      <c r="X62" s="640"/>
      <c r="Y62" s="146" t="s">
        <v>1840</v>
      </c>
    </row>
    <row r="63" spans="1:25" ht="35.1" customHeight="1">
      <c r="A63" s="712"/>
      <c r="B63" s="889"/>
      <c r="C63" s="890"/>
      <c r="D63" s="892"/>
      <c r="E63" s="419">
        <v>5</v>
      </c>
      <c r="F63" s="510" t="s">
        <v>627</v>
      </c>
      <c r="G63" s="884"/>
      <c r="H63" s="1"/>
      <c r="J63" s="645"/>
      <c r="K63" s="1"/>
      <c r="L63" s="1"/>
      <c r="M63" s="644"/>
      <c r="N63" s="103"/>
      <c r="O63" s="144"/>
      <c r="P63" s="144"/>
      <c r="Q63" s="102">
        <v>1</v>
      </c>
      <c r="R63" s="101"/>
      <c r="S63" s="101"/>
      <c r="T63" s="101"/>
      <c r="U63" s="101"/>
      <c r="V63" s="101"/>
      <c r="W63" s="1"/>
      <c r="X63" s="640"/>
      <c r="Y63" s="146" t="s">
        <v>1838</v>
      </c>
    </row>
    <row r="64" spans="1:25" ht="44.25" customHeight="1">
      <c r="A64" s="712"/>
      <c r="B64" s="889"/>
      <c r="C64" s="890"/>
      <c r="D64" s="893"/>
      <c r="E64" s="419">
        <v>6</v>
      </c>
      <c r="F64" s="510" t="s">
        <v>628</v>
      </c>
      <c r="G64" s="896"/>
      <c r="H64" s="1"/>
      <c r="J64" s="645"/>
      <c r="K64" s="1"/>
      <c r="L64" s="1"/>
      <c r="M64" s="644"/>
      <c r="N64" s="103"/>
      <c r="O64" s="144"/>
      <c r="P64" s="144"/>
      <c r="Q64" s="144">
        <v>1</v>
      </c>
      <c r="R64" s="101"/>
      <c r="S64" s="101"/>
      <c r="T64" s="101"/>
      <c r="U64" s="101"/>
      <c r="V64" s="101"/>
      <c r="W64" s="1"/>
      <c r="X64" s="641"/>
      <c r="Y64" s="146" t="s">
        <v>1839</v>
      </c>
    </row>
    <row r="65" spans="1:25" ht="35.1" customHeight="1">
      <c r="A65" s="712">
        <v>26</v>
      </c>
      <c r="B65" s="889" t="s">
        <v>629</v>
      </c>
      <c r="C65" s="890" t="s">
        <v>622</v>
      </c>
      <c r="D65" s="891" t="s">
        <v>1520</v>
      </c>
      <c r="E65" s="419">
        <v>1</v>
      </c>
      <c r="F65" s="510" t="s">
        <v>630</v>
      </c>
      <c r="G65" s="895" t="s">
        <v>1864</v>
      </c>
      <c r="H65" s="1"/>
      <c r="J65" s="645">
        <v>221.29</v>
      </c>
      <c r="K65" s="1"/>
      <c r="L65" s="1"/>
      <c r="M65" s="644" t="s">
        <v>204</v>
      </c>
      <c r="N65" s="103">
        <v>1</v>
      </c>
      <c r="O65" s="101"/>
      <c r="P65" s="101"/>
      <c r="Q65" s="101"/>
      <c r="R65" s="101"/>
      <c r="S65" s="101"/>
      <c r="T65" s="101"/>
      <c r="U65" s="101"/>
      <c r="V65" s="101"/>
      <c r="W65" s="1"/>
      <c r="X65" s="1"/>
      <c r="Y65" s="1"/>
    </row>
    <row r="66" spans="1:25" ht="35.1" customHeight="1">
      <c r="A66" s="712"/>
      <c r="B66" s="889"/>
      <c r="C66" s="890"/>
      <c r="D66" s="893"/>
      <c r="E66" s="419">
        <v>2</v>
      </c>
      <c r="F66" s="510" t="s">
        <v>631</v>
      </c>
      <c r="G66" s="895"/>
      <c r="H66" s="1"/>
      <c r="J66" s="645"/>
      <c r="K66" s="1"/>
      <c r="L66" s="1"/>
      <c r="M66" s="644"/>
      <c r="N66" s="103">
        <v>1</v>
      </c>
      <c r="O66" s="101"/>
      <c r="P66" s="101"/>
      <c r="Q66" s="101"/>
      <c r="R66" s="101"/>
      <c r="S66" s="101"/>
      <c r="T66" s="101"/>
      <c r="U66" s="101"/>
      <c r="V66" s="101"/>
      <c r="W66" s="1"/>
      <c r="X66" s="1"/>
      <c r="Y66" s="1"/>
    </row>
    <row r="67" spans="1:25" ht="35.1" customHeight="1">
      <c r="A67" s="712">
        <v>27</v>
      </c>
      <c r="B67" s="889" t="s">
        <v>632</v>
      </c>
      <c r="C67" s="890" t="s">
        <v>622</v>
      </c>
      <c r="D67" s="897" t="s">
        <v>1520</v>
      </c>
      <c r="E67" s="419">
        <v>1</v>
      </c>
      <c r="F67" s="510" t="s">
        <v>633</v>
      </c>
      <c r="G67" s="894" t="s">
        <v>1532</v>
      </c>
      <c r="H67" s="1"/>
      <c r="J67" s="645">
        <v>332.8</v>
      </c>
      <c r="K67" s="1"/>
      <c r="L67" s="1"/>
      <c r="M67" s="644" t="s">
        <v>204</v>
      </c>
      <c r="N67" s="103"/>
      <c r="O67" s="102"/>
      <c r="P67" s="102"/>
      <c r="Q67" s="102"/>
      <c r="R67" s="102"/>
      <c r="S67" s="102"/>
      <c r="T67" s="102">
        <v>1</v>
      </c>
      <c r="U67" s="101"/>
      <c r="V67" s="101"/>
      <c r="W67" s="1"/>
      <c r="X67" s="639">
        <v>137.16</v>
      </c>
      <c r="Y67" s="1"/>
    </row>
    <row r="68" spans="1:25" ht="35.1" customHeight="1">
      <c r="A68" s="712"/>
      <c r="B68" s="889"/>
      <c r="C68" s="890"/>
      <c r="D68" s="897"/>
      <c r="E68" s="419">
        <v>2</v>
      </c>
      <c r="F68" s="510" t="s">
        <v>634</v>
      </c>
      <c r="G68" s="894"/>
      <c r="H68" s="1"/>
      <c r="J68" s="645"/>
      <c r="K68" s="1"/>
      <c r="L68" s="1"/>
      <c r="M68" s="644"/>
      <c r="N68" s="103"/>
      <c r="O68" s="102"/>
      <c r="P68" s="102"/>
      <c r="Q68" s="102"/>
      <c r="R68" s="102"/>
      <c r="S68" s="102"/>
      <c r="T68" s="102"/>
      <c r="U68" s="102"/>
      <c r="V68" s="102">
        <v>1</v>
      </c>
      <c r="W68" s="1"/>
      <c r="X68" s="640"/>
      <c r="Y68" s="1"/>
    </row>
    <row r="69" spans="1:25" ht="35.1" customHeight="1">
      <c r="A69" s="712"/>
      <c r="B69" s="889"/>
      <c r="C69" s="890"/>
      <c r="D69" s="897"/>
      <c r="E69" s="419">
        <v>3</v>
      </c>
      <c r="F69" s="510" t="s">
        <v>635</v>
      </c>
      <c r="G69" s="894"/>
      <c r="H69" s="1"/>
      <c r="J69" s="645"/>
      <c r="K69" s="1"/>
      <c r="L69" s="1"/>
      <c r="M69" s="644"/>
      <c r="N69" s="103"/>
      <c r="O69" s="102"/>
      <c r="P69" s="102"/>
      <c r="Q69" s="102"/>
      <c r="R69" s="102"/>
      <c r="S69" s="102">
        <v>1</v>
      </c>
      <c r="T69" s="101"/>
      <c r="U69" s="101"/>
      <c r="V69" s="101"/>
      <c r="W69" s="1"/>
      <c r="X69" s="641"/>
      <c r="Y69" s="1"/>
    </row>
    <row r="70" spans="1:25" ht="35.1" customHeight="1">
      <c r="A70" s="341">
        <v>28</v>
      </c>
      <c r="B70" s="344" t="s">
        <v>2384</v>
      </c>
      <c r="C70" s="890" t="s">
        <v>622</v>
      </c>
      <c r="D70" s="897" t="s">
        <v>1521</v>
      </c>
      <c r="E70" s="419">
        <v>1</v>
      </c>
      <c r="F70" s="510" t="s">
        <v>636</v>
      </c>
      <c r="G70" s="518" t="s">
        <v>2383</v>
      </c>
      <c r="H70" s="1"/>
      <c r="J70" s="645">
        <v>332.51</v>
      </c>
      <c r="K70" s="1"/>
      <c r="L70" s="1"/>
      <c r="M70" s="644" t="s">
        <v>204</v>
      </c>
      <c r="N70" s="103">
        <v>1</v>
      </c>
      <c r="O70" s="101"/>
      <c r="P70" s="101"/>
      <c r="Q70" s="101"/>
      <c r="R70" s="101"/>
      <c r="S70" s="101"/>
      <c r="T70" s="101"/>
      <c r="U70" s="101"/>
      <c r="V70" s="101"/>
      <c r="W70" s="1"/>
      <c r="X70" s="1"/>
      <c r="Y70" s="1"/>
    </row>
    <row r="71" spans="1:25" ht="35.1" customHeight="1">
      <c r="A71" s="341">
        <v>29</v>
      </c>
      <c r="B71" s="344" t="s">
        <v>2385</v>
      </c>
      <c r="C71" s="890"/>
      <c r="D71" s="897"/>
      <c r="E71" s="419">
        <v>1</v>
      </c>
      <c r="F71" s="510" t="s">
        <v>637</v>
      </c>
      <c r="G71" s="518" t="s">
        <v>1747</v>
      </c>
      <c r="H71" s="1"/>
      <c r="J71" s="645"/>
      <c r="K71" s="1"/>
      <c r="L71" s="1"/>
      <c r="M71" s="644"/>
      <c r="N71" s="103"/>
      <c r="O71" s="101"/>
      <c r="P71" s="101"/>
      <c r="Q71" s="101"/>
      <c r="R71" s="101"/>
      <c r="S71" s="101"/>
      <c r="T71" s="101"/>
      <c r="U71" s="101"/>
      <c r="V71" s="101"/>
      <c r="W71" s="1"/>
      <c r="X71" s="1"/>
      <c r="Y71" s="1"/>
    </row>
    <row r="72" spans="1:25" ht="35.1" customHeight="1">
      <c r="A72" s="341">
        <v>30</v>
      </c>
      <c r="B72" s="344" t="s">
        <v>2386</v>
      </c>
      <c r="C72" s="890"/>
      <c r="D72" s="897"/>
      <c r="E72" s="419">
        <v>1</v>
      </c>
      <c r="F72" s="510" t="s">
        <v>638</v>
      </c>
      <c r="G72" s="518" t="s">
        <v>1747</v>
      </c>
      <c r="H72" s="1"/>
      <c r="J72" s="645"/>
      <c r="K72" s="1"/>
      <c r="L72" s="1"/>
      <c r="M72" s="644"/>
      <c r="N72" s="103"/>
      <c r="O72" s="101"/>
      <c r="P72" s="101"/>
      <c r="Q72" s="101"/>
      <c r="R72" s="101"/>
      <c r="S72" s="101"/>
      <c r="T72" s="101"/>
      <c r="U72" s="101"/>
      <c r="V72" s="101"/>
      <c r="W72" s="1"/>
      <c r="X72" s="1"/>
      <c r="Y72" s="1"/>
    </row>
    <row r="73" spans="1:25" ht="35.1" customHeight="1">
      <c r="A73" s="712">
        <v>31</v>
      </c>
      <c r="B73" s="889" t="s">
        <v>639</v>
      </c>
      <c r="C73" s="890" t="s">
        <v>622</v>
      </c>
      <c r="D73" s="891" t="s">
        <v>1522</v>
      </c>
      <c r="E73" s="419">
        <v>1</v>
      </c>
      <c r="F73" s="510" t="s">
        <v>640</v>
      </c>
      <c r="G73" s="883" t="s">
        <v>1532</v>
      </c>
      <c r="H73" s="1"/>
      <c r="J73" s="645">
        <v>443.36</v>
      </c>
      <c r="K73" s="1"/>
      <c r="L73" s="1"/>
      <c r="M73" s="644" t="s">
        <v>204</v>
      </c>
      <c r="N73" s="103"/>
      <c r="O73" s="102"/>
      <c r="P73" s="102"/>
      <c r="Q73" s="102"/>
      <c r="R73" s="102"/>
      <c r="S73" s="102"/>
      <c r="T73" s="102"/>
      <c r="U73" s="102">
        <v>1</v>
      </c>
      <c r="V73" s="101"/>
      <c r="W73" s="1"/>
      <c r="X73" s="639">
        <v>244.46</v>
      </c>
      <c r="Y73" s="1"/>
    </row>
    <row r="74" spans="1:25" ht="35.1" customHeight="1">
      <c r="A74" s="712"/>
      <c r="B74" s="889"/>
      <c r="C74" s="890"/>
      <c r="D74" s="892"/>
      <c r="E74" s="419">
        <v>2</v>
      </c>
      <c r="F74" s="510" t="s">
        <v>641</v>
      </c>
      <c r="G74" s="884"/>
      <c r="H74" s="1"/>
      <c r="J74" s="645"/>
      <c r="K74" s="1"/>
      <c r="L74" s="1"/>
      <c r="M74" s="644"/>
      <c r="N74" s="103"/>
      <c r="O74" s="102"/>
      <c r="P74" s="102"/>
      <c r="Q74" s="102"/>
      <c r="R74" s="102"/>
      <c r="S74" s="102"/>
      <c r="T74" s="102"/>
      <c r="U74" s="102">
        <v>1</v>
      </c>
      <c r="V74" s="101"/>
      <c r="W74" s="1"/>
      <c r="X74" s="640"/>
      <c r="Y74" s="1"/>
    </row>
    <row r="75" spans="1:25" ht="35.1" customHeight="1">
      <c r="A75" s="712"/>
      <c r="B75" s="889"/>
      <c r="C75" s="890"/>
      <c r="D75" s="892"/>
      <c r="E75" s="419">
        <v>3</v>
      </c>
      <c r="F75" s="510" t="s">
        <v>642</v>
      </c>
      <c r="G75" s="884"/>
      <c r="H75" s="1"/>
      <c r="J75" s="645"/>
      <c r="K75" s="1"/>
      <c r="L75" s="1"/>
      <c r="M75" s="644"/>
      <c r="N75" s="103"/>
      <c r="O75" s="102"/>
      <c r="P75" s="102"/>
      <c r="Q75" s="102"/>
      <c r="R75" s="102"/>
      <c r="S75" s="102"/>
      <c r="T75" s="102"/>
      <c r="U75" s="102">
        <v>1</v>
      </c>
      <c r="V75" s="101"/>
      <c r="W75" s="1"/>
      <c r="X75" s="640"/>
      <c r="Y75" s="1"/>
    </row>
    <row r="76" spans="1:25" ht="35.1" customHeight="1">
      <c r="A76" s="712"/>
      <c r="B76" s="889"/>
      <c r="C76" s="890"/>
      <c r="D76" s="892"/>
      <c r="E76" s="419">
        <v>4</v>
      </c>
      <c r="F76" s="510" t="s">
        <v>643</v>
      </c>
      <c r="G76" s="884"/>
      <c r="H76" s="1"/>
      <c r="J76" s="645"/>
      <c r="K76" s="1"/>
      <c r="L76" s="1"/>
      <c r="M76" s="644"/>
      <c r="N76" s="103"/>
      <c r="O76" s="102"/>
      <c r="P76" s="102"/>
      <c r="Q76" s="102"/>
      <c r="R76" s="102"/>
      <c r="S76" s="102"/>
      <c r="T76" s="102"/>
      <c r="U76" s="102">
        <v>1</v>
      </c>
      <c r="V76" s="101"/>
      <c r="W76" s="1"/>
      <c r="X76" s="641"/>
      <c r="Y76" s="1"/>
    </row>
    <row r="77" spans="1:25" ht="35.1" customHeight="1">
      <c r="A77" s="712">
        <v>32</v>
      </c>
      <c r="B77" s="889" t="s">
        <v>644</v>
      </c>
      <c r="C77" s="890" t="s">
        <v>622</v>
      </c>
      <c r="D77" s="891" t="s">
        <v>1523</v>
      </c>
      <c r="E77" s="419">
        <v>1</v>
      </c>
      <c r="F77" s="510" t="s">
        <v>645</v>
      </c>
      <c r="G77" s="899" t="s">
        <v>1865</v>
      </c>
      <c r="H77" s="1"/>
      <c r="J77" s="898">
        <v>221.2</v>
      </c>
      <c r="K77" s="1"/>
      <c r="L77" s="1"/>
      <c r="M77" s="644" t="s">
        <v>204</v>
      </c>
      <c r="N77" s="103"/>
      <c r="O77" s="102"/>
      <c r="P77" s="102">
        <v>1</v>
      </c>
      <c r="Q77" s="101"/>
      <c r="R77" s="101"/>
      <c r="S77" s="101"/>
      <c r="T77" s="101"/>
      <c r="U77" s="101"/>
      <c r="V77" s="101"/>
      <c r="W77" s="1"/>
      <c r="X77" s="639">
        <v>59.69</v>
      </c>
      <c r="Y77" s="1"/>
    </row>
    <row r="78" spans="1:25" ht="35.1" customHeight="1">
      <c r="A78" s="712"/>
      <c r="B78" s="889"/>
      <c r="C78" s="890"/>
      <c r="D78" s="893"/>
      <c r="E78" s="419">
        <v>2</v>
      </c>
      <c r="F78" s="510" t="s">
        <v>646</v>
      </c>
      <c r="G78" s="899"/>
      <c r="H78" s="1"/>
      <c r="J78" s="898"/>
      <c r="K78" s="1"/>
      <c r="L78" s="1"/>
      <c r="M78" s="644"/>
      <c r="N78" s="103"/>
      <c r="O78" s="102"/>
      <c r="P78" s="102"/>
      <c r="Q78" s="102"/>
      <c r="R78" s="102"/>
      <c r="S78" s="102"/>
      <c r="T78" s="102"/>
      <c r="U78" s="102">
        <v>1</v>
      </c>
      <c r="V78" s="101"/>
      <c r="W78" s="1"/>
      <c r="X78" s="641"/>
      <c r="Y78" s="1"/>
    </row>
    <row r="79" spans="1:25" ht="35.1" customHeight="1">
      <c r="A79" s="712">
        <v>33</v>
      </c>
      <c r="B79" s="889" t="s">
        <v>647</v>
      </c>
      <c r="C79" s="890" t="s">
        <v>622</v>
      </c>
      <c r="D79" s="891" t="s">
        <v>1524</v>
      </c>
      <c r="E79" s="419">
        <v>1</v>
      </c>
      <c r="F79" s="510" t="s">
        <v>648</v>
      </c>
      <c r="G79" s="883" t="s">
        <v>1533</v>
      </c>
      <c r="H79" s="1"/>
      <c r="J79" s="645">
        <v>334.29</v>
      </c>
      <c r="K79" s="1"/>
      <c r="L79" s="1"/>
      <c r="M79" s="644" t="s">
        <v>204</v>
      </c>
      <c r="N79" s="103"/>
      <c r="O79" s="102"/>
      <c r="P79" s="102"/>
      <c r="Q79" s="102"/>
      <c r="R79" s="102"/>
      <c r="S79" s="102"/>
      <c r="T79" s="102"/>
      <c r="U79" s="102">
        <v>1</v>
      </c>
      <c r="V79" s="101"/>
      <c r="W79" s="1"/>
      <c r="X79" s="639">
        <v>121.55</v>
      </c>
      <c r="Y79" s="1"/>
    </row>
    <row r="80" spans="1:25" ht="35.1" customHeight="1">
      <c r="A80" s="712"/>
      <c r="B80" s="889"/>
      <c r="C80" s="890"/>
      <c r="D80" s="892"/>
      <c r="E80" s="419">
        <v>2</v>
      </c>
      <c r="F80" s="510" t="s">
        <v>649</v>
      </c>
      <c r="G80" s="884"/>
      <c r="H80" s="1"/>
      <c r="J80" s="645"/>
      <c r="K80" s="1"/>
      <c r="L80" s="1"/>
      <c r="M80" s="644"/>
      <c r="N80" s="103"/>
      <c r="O80" s="102"/>
      <c r="P80" s="102"/>
      <c r="Q80" s="102"/>
      <c r="R80" s="102"/>
      <c r="S80" s="102">
        <v>1</v>
      </c>
      <c r="T80" s="101"/>
      <c r="U80" s="101"/>
      <c r="V80" s="101"/>
      <c r="W80" s="1"/>
      <c r="X80" s="640"/>
      <c r="Y80" s="1"/>
    </row>
    <row r="81" spans="1:25" ht="35.1" customHeight="1">
      <c r="A81" s="712"/>
      <c r="B81" s="889"/>
      <c r="C81" s="890"/>
      <c r="D81" s="893"/>
      <c r="E81" s="419">
        <v>3</v>
      </c>
      <c r="F81" s="510" t="s">
        <v>650</v>
      </c>
      <c r="G81" s="884"/>
      <c r="H81" s="1"/>
      <c r="J81" s="645"/>
      <c r="K81" s="1"/>
      <c r="L81" s="1"/>
      <c r="M81" s="644"/>
      <c r="N81" s="103"/>
      <c r="O81" s="102"/>
      <c r="P81" s="102"/>
      <c r="Q81" s="102">
        <v>1</v>
      </c>
      <c r="S81" s="101"/>
      <c r="T81" s="101"/>
      <c r="U81" s="101"/>
      <c r="V81" s="101"/>
      <c r="W81" s="1"/>
      <c r="X81" s="641"/>
      <c r="Y81" s="1"/>
    </row>
    <row r="82" spans="1:25" ht="35.1" customHeight="1">
      <c r="A82" s="712">
        <v>34</v>
      </c>
      <c r="B82" s="889" t="s">
        <v>651</v>
      </c>
      <c r="C82" s="890" t="s">
        <v>622</v>
      </c>
      <c r="D82" s="891" t="s">
        <v>1501</v>
      </c>
      <c r="E82" s="419">
        <v>1</v>
      </c>
      <c r="F82" s="510" t="s">
        <v>652</v>
      </c>
      <c r="G82" s="894" t="s">
        <v>1895</v>
      </c>
      <c r="H82" s="1"/>
      <c r="J82" s="718">
        <v>332.41</v>
      </c>
      <c r="K82" s="1"/>
      <c r="L82" s="1"/>
      <c r="M82" s="644" t="s">
        <v>204</v>
      </c>
      <c r="N82" s="103">
        <v>1</v>
      </c>
      <c r="O82" s="101"/>
      <c r="P82" s="101"/>
      <c r="Q82" s="101"/>
      <c r="R82" s="101"/>
      <c r="S82" s="101"/>
      <c r="T82" s="101"/>
      <c r="U82" s="101"/>
      <c r="V82" s="101"/>
      <c r="W82" s="1"/>
      <c r="X82" s="639">
        <v>22.14</v>
      </c>
      <c r="Y82" s="1"/>
    </row>
    <row r="83" spans="1:25" ht="35.1" customHeight="1">
      <c r="A83" s="712"/>
      <c r="B83" s="889"/>
      <c r="C83" s="890"/>
      <c r="D83" s="892"/>
      <c r="E83" s="419">
        <v>2</v>
      </c>
      <c r="F83" s="510" t="s">
        <v>653</v>
      </c>
      <c r="G83" s="894"/>
      <c r="H83" s="1"/>
      <c r="J83" s="719"/>
      <c r="K83" s="1"/>
      <c r="L83" s="1"/>
      <c r="M83" s="644"/>
      <c r="N83" s="103">
        <v>1</v>
      </c>
      <c r="O83" s="101"/>
      <c r="P83" s="101"/>
      <c r="Q83" s="101"/>
      <c r="R83" s="101"/>
      <c r="S83" s="101"/>
      <c r="T83" s="101"/>
      <c r="U83" s="101"/>
      <c r="V83" s="101"/>
      <c r="W83" s="1"/>
      <c r="X83" s="640"/>
      <c r="Y83" s="1"/>
    </row>
    <row r="84" spans="1:25" ht="35.1" customHeight="1">
      <c r="A84" s="712"/>
      <c r="B84" s="889"/>
      <c r="C84" s="890"/>
      <c r="D84" s="893"/>
      <c r="E84" s="419">
        <v>3</v>
      </c>
      <c r="F84" s="510" t="s">
        <v>654</v>
      </c>
      <c r="G84" s="894"/>
      <c r="H84" s="1"/>
      <c r="J84" s="720"/>
      <c r="K84" s="1"/>
      <c r="L84" s="1"/>
      <c r="M84" s="644"/>
      <c r="N84" s="103"/>
      <c r="O84" s="102"/>
      <c r="P84" s="102">
        <v>1</v>
      </c>
      <c r="Q84" s="101"/>
      <c r="R84" s="101"/>
      <c r="S84" s="101"/>
      <c r="T84" s="101"/>
      <c r="U84" s="101"/>
      <c r="V84" s="101"/>
      <c r="W84" s="1"/>
      <c r="X84" s="641"/>
      <c r="Y84" s="1"/>
    </row>
    <row r="85" spans="1:25" ht="35.1" customHeight="1">
      <c r="A85" s="911">
        <v>35</v>
      </c>
      <c r="B85" s="913" t="s">
        <v>2101</v>
      </c>
      <c r="C85" s="915" t="s">
        <v>622</v>
      </c>
      <c r="D85" s="890" t="s">
        <v>1520</v>
      </c>
      <c r="E85" s="502">
        <v>1</v>
      </c>
      <c r="F85" s="512" t="s">
        <v>2102</v>
      </c>
      <c r="G85" s="916" t="s">
        <v>2103</v>
      </c>
      <c r="J85" s="639">
        <v>221.29</v>
      </c>
      <c r="K85" s="1"/>
      <c r="L85" s="1"/>
      <c r="M85" s="823" t="s">
        <v>204</v>
      </c>
      <c r="N85" s="103">
        <v>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5.1" customHeight="1">
      <c r="A86" s="912"/>
      <c r="B86" s="914"/>
      <c r="C86" s="915"/>
      <c r="D86" s="890"/>
      <c r="E86" s="502">
        <v>2</v>
      </c>
      <c r="F86" s="512" t="s">
        <v>2104</v>
      </c>
      <c r="G86" s="917"/>
      <c r="J86" s="641"/>
      <c r="K86" s="1"/>
      <c r="L86" s="1"/>
      <c r="M86" s="824"/>
      <c r="N86" s="103">
        <v>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35.1" customHeight="1">
      <c r="A87" s="911">
        <v>36</v>
      </c>
      <c r="B87" s="913" t="s">
        <v>2105</v>
      </c>
      <c r="C87" s="918" t="s">
        <v>579</v>
      </c>
      <c r="D87" s="885" t="s">
        <v>579</v>
      </c>
      <c r="E87" s="502">
        <v>1</v>
      </c>
      <c r="F87" s="512" t="s">
        <v>2106</v>
      </c>
      <c r="G87" s="916" t="s">
        <v>2107</v>
      </c>
      <c r="J87" s="639">
        <v>222.44</v>
      </c>
      <c r="K87" s="1"/>
      <c r="L87" s="1"/>
      <c r="M87" s="823" t="s">
        <v>204</v>
      </c>
      <c r="N87" s="103">
        <v>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35.1" customHeight="1">
      <c r="A88" s="912"/>
      <c r="B88" s="914"/>
      <c r="C88" s="919"/>
      <c r="D88" s="886"/>
      <c r="E88" s="502">
        <v>2</v>
      </c>
      <c r="F88" s="512" t="s">
        <v>2108</v>
      </c>
      <c r="G88" s="917"/>
      <c r="J88" s="641"/>
      <c r="K88" s="1"/>
      <c r="L88" s="1"/>
      <c r="M88" s="824"/>
      <c r="N88" s="103">
        <v>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35.1" customHeight="1">
      <c r="A89" s="263">
        <v>37</v>
      </c>
      <c r="B89" s="586" t="s">
        <v>2109</v>
      </c>
      <c r="C89" s="507" t="s">
        <v>579</v>
      </c>
      <c r="D89" s="294" t="s">
        <v>1499</v>
      </c>
      <c r="E89" s="502">
        <v>1</v>
      </c>
      <c r="F89" s="512" t="s">
        <v>2110</v>
      </c>
      <c r="G89" s="519" t="s">
        <v>2111</v>
      </c>
      <c r="J89" s="312">
        <v>113.09</v>
      </c>
      <c r="K89" s="1"/>
      <c r="L89" s="1"/>
      <c r="M89" s="44" t="s">
        <v>204</v>
      </c>
      <c r="N89" s="103">
        <v>1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35.1" customHeight="1">
      <c r="A90" s="263">
        <v>38</v>
      </c>
      <c r="B90" s="592" t="s">
        <v>2112</v>
      </c>
      <c r="C90" s="507" t="s">
        <v>579</v>
      </c>
      <c r="D90" s="508" t="s">
        <v>2113</v>
      </c>
      <c r="E90" s="503">
        <v>1</v>
      </c>
      <c r="F90" s="513" t="s">
        <v>2114</v>
      </c>
      <c r="G90" s="520" t="s">
        <v>2115</v>
      </c>
      <c r="J90" s="312">
        <v>123.37</v>
      </c>
      <c r="K90" s="1"/>
      <c r="L90" s="1"/>
      <c r="M90" s="44" t="s">
        <v>204</v>
      </c>
      <c r="N90" s="103">
        <v>1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5.1" customHeight="1">
      <c r="A91" s="911">
        <v>39</v>
      </c>
      <c r="B91" s="920" t="s">
        <v>2116</v>
      </c>
      <c r="C91" s="918" t="s">
        <v>579</v>
      </c>
      <c r="D91" s="885" t="s">
        <v>579</v>
      </c>
      <c r="E91" s="502">
        <v>1</v>
      </c>
      <c r="F91" s="512" t="s">
        <v>2117</v>
      </c>
      <c r="G91" s="921" t="s">
        <v>2118</v>
      </c>
      <c r="J91" s="639">
        <v>238.15</v>
      </c>
      <c r="K91" s="1"/>
      <c r="L91" s="747"/>
      <c r="M91" s="823" t="s">
        <v>204</v>
      </c>
      <c r="N91" s="103"/>
      <c r="O91" s="230"/>
      <c r="P91" s="230"/>
      <c r="Q91" s="230"/>
      <c r="R91" s="102">
        <v>1</v>
      </c>
      <c r="S91" s="1"/>
      <c r="T91" s="1"/>
      <c r="U91" s="1"/>
      <c r="V91" s="1"/>
      <c r="W91" s="1"/>
      <c r="X91" s="639">
        <v>21.6</v>
      </c>
      <c r="Y91" s="1"/>
    </row>
    <row r="92" spans="1:25" ht="35.1" customHeight="1">
      <c r="A92" s="912"/>
      <c r="B92" s="920"/>
      <c r="C92" s="919"/>
      <c r="D92" s="886"/>
      <c r="E92" s="502">
        <v>2</v>
      </c>
      <c r="F92" s="512" t="s">
        <v>2119</v>
      </c>
      <c r="G92" s="922"/>
      <c r="J92" s="641"/>
      <c r="K92" s="1"/>
      <c r="L92" s="748"/>
      <c r="M92" s="824"/>
      <c r="N92" s="103">
        <v>1</v>
      </c>
      <c r="O92" s="1"/>
      <c r="P92" s="1"/>
      <c r="Q92" s="1"/>
      <c r="R92" s="1"/>
      <c r="S92" s="1"/>
      <c r="T92" s="1"/>
      <c r="U92" s="1"/>
      <c r="V92" s="1"/>
      <c r="W92" s="1"/>
      <c r="X92" s="641"/>
      <c r="Y92" s="1"/>
    </row>
    <row r="93" spans="1:25" ht="35.1" customHeight="1">
      <c r="A93" s="263">
        <v>40</v>
      </c>
      <c r="B93" s="273" t="s">
        <v>2120</v>
      </c>
      <c r="C93" s="918" t="s">
        <v>579</v>
      </c>
      <c r="D93" s="885" t="s">
        <v>2121</v>
      </c>
      <c r="E93" s="502">
        <v>1</v>
      </c>
      <c r="F93" s="512" t="s">
        <v>2122</v>
      </c>
      <c r="G93" s="516" t="s">
        <v>1748</v>
      </c>
      <c r="J93" s="639">
        <v>242.88</v>
      </c>
      <c r="K93" s="1"/>
      <c r="L93" s="1"/>
      <c r="M93" s="823" t="s">
        <v>204</v>
      </c>
      <c r="N93" s="10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5.1" customHeight="1">
      <c r="A94" s="263">
        <v>41</v>
      </c>
      <c r="B94" s="273" t="s">
        <v>2123</v>
      </c>
      <c r="C94" s="919"/>
      <c r="D94" s="886"/>
      <c r="E94" s="502">
        <v>1</v>
      </c>
      <c r="F94" s="512" t="s">
        <v>2124</v>
      </c>
      <c r="G94" s="516" t="s">
        <v>1748</v>
      </c>
      <c r="J94" s="641"/>
      <c r="K94" s="1"/>
      <c r="L94" s="1"/>
      <c r="M94" s="824"/>
      <c r="N94" s="10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35.1" customHeight="1">
      <c r="A95" s="263">
        <v>42</v>
      </c>
      <c r="B95" s="273" t="s">
        <v>2125</v>
      </c>
      <c r="C95" s="918" t="s">
        <v>579</v>
      </c>
      <c r="D95" s="885" t="s">
        <v>2126</v>
      </c>
      <c r="E95" s="502">
        <v>1</v>
      </c>
      <c r="F95" s="512" t="s">
        <v>2127</v>
      </c>
      <c r="G95" s="516" t="s">
        <v>1748</v>
      </c>
      <c r="J95" s="639">
        <v>245.5</v>
      </c>
      <c r="K95" s="1"/>
      <c r="L95" s="1"/>
      <c r="M95" s="823" t="s">
        <v>204</v>
      </c>
      <c r="N95" s="10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35.1" customHeight="1">
      <c r="A96" s="263">
        <v>43</v>
      </c>
      <c r="B96" s="273" t="s">
        <v>2128</v>
      </c>
      <c r="C96" s="919"/>
      <c r="D96" s="886"/>
      <c r="E96" s="502">
        <v>1</v>
      </c>
      <c r="F96" s="512" t="s">
        <v>2129</v>
      </c>
      <c r="G96" s="516" t="s">
        <v>2130</v>
      </c>
      <c r="J96" s="641"/>
      <c r="K96" s="1"/>
      <c r="L96" s="1"/>
      <c r="M96" s="824"/>
      <c r="N96" s="103">
        <v>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5.1" customHeight="1">
      <c r="A97" s="263">
        <v>44</v>
      </c>
      <c r="B97" s="274" t="s">
        <v>2131</v>
      </c>
      <c r="C97" s="509" t="s">
        <v>579</v>
      </c>
      <c r="D97" s="294" t="s">
        <v>1499</v>
      </c>
      <c r="E97" s="502">
        <v>1</v>
      </c>
      <c r="F97" s="512" t="s">
        <v>2132</v>
      </c>
      <c r="G97" s="521" t="s">
        <v>2133</v>
      </c>
      <c r="J97" s="312">
        <v>120.55</v>
      </c>
      <c r="K97" s="1"/>
      <c r="L97" s="1"/>
      <c r="M97" s="44" t="s">
        <v>204</v>
      </c>
      <c r="N97" s="103">
        <v>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>
      <c r="A98" s="259"/>
      <c r="B98" s="69" t="s">
        <v>206</v>
      </c>
      <c r="C98" s="69"/>
      <c r="D98" s="132"/>
      <c r="E98" s="40">
        <f>E8+E9+E13+E14+E15+E17+E21+E22+E24+E25+E33+E34+E39+E40+E41+E47+E49+E50+E53+E58+E64+E66+E69+E72+E76+E78+E81+E84+E86+E88+E89+E90+E92+E93+E94+E95+E96+E97+E35+E36+E37+E38+E70+E71</f>
        <v>90</v>
      </c>
      <c r="F98" s="1"/>
      <c r="G98" s="140"/>
      <c r="H98" s="1"/>
      <c r="I98" s="1"/>
      <c r="J98" s="69">
        <f>SUM(J8:J97)</f>
        <v>10173.64</v>
      </c>
      <c r="K98" s="1"/>
      <c r="L98" s="1"/>
      <c r="M98" s="44"/>
      <c r="N98" s="104">
        <f>SUM(N8:N97)</f>
        <v>24</v>
      </c>
      <c r="O98" s="104">
        <f t="shared" ref="O98:X98" si="0">SUM(O8:O97)</f>
        <v>3</v>
      </c>
      <c r="P98" s="104">
        <f t="shared" si="0"/>
        <v>7</v>
      </c>
      <c r="Q98" s="104">
        <f t="shared" si="0"/>
        <v>14</v>
      </c>
      <c r="R98" s="104">
        <f t="shared" si="0"/>
        <v>9</v>
      </c>
      <c r="S98" s="104">
        <f t="shared" si="0"/>
        <v>8</v>
      </c>
      <c r="T98" s="104">
        <f t="shared" si="0"/>
        <v>6</v>
      </c>
      <c r="U98" s="104">
        <f t="shared" si="0"/>
        <v>12</v>
      </c>
      <c r="V98" s="104">
        <f t="shared" si="0"/>
        <v>2</v>
      </c>
      <c r="W98" s="104">
        <f t="shared" si="0"/>
        <v>0</v>
      </c>
      <c r="X98" s="104">
        <f t="shared" si="0"/>
        <v>2130.52</v>
      </c>
      <c r="Y98" s="1"/>
    </row>
  </sheetData>
  <mergeCells count="194">
    <mergeCell ref="X10:X13"/>
    <mergeCell ref="X26:X33"/>
    <mergeCell ref="X54:X58"/>
    <mergeCell ref="X82:X84"/>
    <mergeCell ref="X91:X92"/>
    <mergeCell ref="J85:J86"/>
    <mergeCell ref="J87:J88"/>
    <mergeCell ref="J91:J92"/>
    <mergeCell ref="L91:L92"/>
    <mergeCell ref="M91:M92"/>
    <mergeCell ref="C93:C94"/>
    <mergeCell ref="D93:D94"/>
    <mergeCell ref="C95:C96"/>
    <mergeCell ref="D95:D96"/>
    <mergeCell ref="J93:J94"/>
    <mergeCell ref="J95:J96"/>
    <mergeCell ref="M85:M86"/>
    <mergeCell ref="M87:M88"/>
    <mergeCell ref="M93:M94"/>
    <mergeCell ref="M95:M96"/>
    <mergeCell ref="A85:A86"/>
    <mergeCell ref="A87:A88"/>
    <mergeCell ref="A91:A92"/>
    <mergeCell ref="B85:B86"/>
    <mergeCell ref="C85:C86"/>
    <mergeCell ref="D85:D86"/>
    <mergeCell ref="G85:G86"/>
    <mergeCell ref="B87:B88"/>
    <mergeCell ref="C87:C88"/>
    <mergeCell ref="D87:D88"/>
    <mergeCell ref="G87:G88"/>
    <mergeCell ref="B91:B92"/>
    <mergeCell ref="C91:C92"/>
    <mergeCell ref="D91:D92"/>
    <mergeCell ref="G91:G92"/>
    <mergeCell ref="J82:J84"/>
    <mergeCell ref="N5:W5"/>
    <mergeCell ref="W3:Y3"/>
    <mergeCell ref="A2:Y2"/>
    <mergeCell ref="O6:O7"/>
    <mergeCell ref="N6:N7"/>
    <mergeCell ref="P6:P7"/>
    <mergeCell ref="A5:A7"/>
    <mergeCell ref="B5:B7"/>
    <mergeCell ref="C5:C7"/>
    <mergeCell ref="E5:E7"/>
    <mergeCell ref="F5:F7"/>
    <mergeCell ref="H5:H7"/>
    <mergeCell ref="I5:I7"/>
    <mergeCell ref="J5:J7"/>
    <mergeCell ref="X5:X7"/>
    <mergeCell ref="A3:V3"/>
    <mergeCell ref="V6:V7"/>
    <mergeCell ref="A4:Y4"/>
    <mergeCell ref="D5:D7"/>
    <mergeCell ref="G5:G7"/>
    <mergeCell ref="A10:A13"/>
    <mergeCell ref="B10:B13"/>
    <mergeCell ref="C10:C13"/>
    <mergeCell ref="J10:J13"/>
    <mergeCell ref="M10:M13"/>
    <mergeCell ref="K5:K7"/>
    <mergeCell ref="L5:L7"/>
    <mergeCell ref="M5:M7"/>
    <mergeCell ref="D10:D13"/>
    <mergeCell ref="G10:G13"/>
    <mergeCell ref="M18:M21"/>
    <mergeCell ref="A23:A24"/>
    <mergeCell ref="B23:B24"/>
    <mergeCell ref="C23:C24"/>
    <mergeCell ref="J23:J24"/>
    <mergeCell ref="M23:M24"/>
    <mergeCell ref="A18:A21"/>
    <mergeCell ref="B18:B21"/>
    <mergeCell ref="C18:C21"/>
    <mergeCell ref="J18:J21"/>
    <mergeCell ref="D18:D21"/>
    <mergeCell ref="D23:D24"/>
    <mergeCell ref="G23:G24"/>
    <mergeCell ref="G18:G21"/>
    <mergeCell ref="G16:G17"/>
    <mergeCell ref="J16:J17"/>
    <mergeCell ref="D16:D17"/>
    <mergeCell ref="M26:M33"/>
    <mergeCell ref="C35:C39"/>
    <mergeCell ref="J35:J39"/>
    <mergeCell ref="M35:M39"/>
    <mergeCell ref="A26:A33"/>
    <mergeCell ref="B26:B33"/>
    <mergeCell ref="C26:C33"/>
    <mergeCell ref="J26:J33"/>
    <mergeCell ref="D26:D33"/>
    <mergeCell ref="D35:D39"/>
    <mergeCell ref="G26:G33"/>
    <mergeCell ref="D54:D58"/>
    <mergeCell ref="G51:G53"/>
    <mergeCell ref="G54:G58"/>
    <mergeCell ref="M42:M47"/>
    <mergeCell ref="A48:A49"/>
    <mergeCell ref="B48:B49"/>
    <mergeCell ref="C48:C49"/>
    <mergeCell ref="J48:J49"/>
    <mergeCell ref="M48:M49"/>
    <mergeCell ref="A42:A47"/>
    <mergeCell ref="B42:B47"/>
    <mergeCell ref="C42:C47"/>
    <mergeCell ref="J42:J47"/>
    <mergeCell ref="D42:D47"/>
    <mergeCell ref="D48:D49"/>
    <mergeCell ref="G42:G47"/>
    <mergeCell ref="G48:G49"/>
    <mergeCell ref="D51:D53"/>
    <mergeCell ref="A82:A84"/>
    <mergeCell ref="B82:B84"/>
    <mergeCell ref="C82:C84"/>
    <mergeCell ref="M82:M84"/>
    <mergeCell ref="A79:A81"/>
    <mergeCell ref="B79:B81"/>
    <mergeCell ref="C79:C81"/>
    <mergeCell ref="J79:J81"/>
    <mergeCell ref="M73:M76"/>
    <mergeCell ref="A77:A78"/>
    <mergeCell ref="B77:B78"/>
    <mergeCell ref="C77:C78"/>
    <mergeCell ref="J77:J78"/>
    <mergeCell ref="M77:M78"/>
    <mergeCell ref="A73:A76"/>
    <mergeCell ref="B73:B76"/>
    <mergeCell ref="C73:C76"/>
    <mergeCell ref="J73:J76"/>
    <mergeCell ref="D79:D81"/>
    <mergeCell ref="D82:D84"/>
    <mergeCell ref="G77:G78"/>
    <mergeCell ref="G79:G81"/>
    <mergeCell ref="G82:G84"/>
    <mergeCell ref="D77:D78"/>
    <mergeCell ref="A1:Y1"/>
    <mergeCell ref="Y5:Y7"/>
    <mergeCell ref="Q6:Q7"/>
    <mergeCell ref="R6:S6"/>
    <mergeCell ref="T6:U6"/>
    <mergeCell ref="W6:W7"/>
    <mergeCell ref="M79:M81"/>
    <mergeCell ref="M67:M69"/>
    <mergeCell ref="C70:C72"/>
    <mergeCell ref="J70:J72"/>
    <mergeCell ref="M70:M72"/>
    <mergeCell ref="A67:A69"/>
    <mergeCell ref="B67:B69"/>
    <mergeCell ref="C67:C69"/>
    <mergeCell ref="J67:J69"/>
    <mergeCell ref="D67:D69"/>
    <mergeCell ref="D70:D72"/>
    <mergeCell ref="D73:D76"/>
    <mergeCell ref="M59:M64"/>
    <mergeCell ref="A65:A66"/>
    <mergeCell ref="B65:B66"/>
    <mergeCell ref="C65:C66"/>
    <mergeCell ref="X79:X81"/>
    <mergeCell ref="J65:J66"/>
    <mergeCell ref="M65:M66"/>
    <mergeCell ref="A59:A64"/>
    <mergeCell ref="B59:B64"/>
    <mergeCell ref="C59:C64"/>
    <mergeCell ref="J59:J64"/>
    <mergeCell ref="D59:D64"/>
    <mergeCell ref="D65:D66"/>
    <mergeCell ref="G67:G69"/>
    <mergeCell ref="G65:G66"/>
    <mergeCell ref="G59:G64"/>
    <mergeCell ref="G73:G76"/>
    <mergeCell ref="X48:X49"/>
    <mergeCell ref="X59:X64"/>
    <mergeCell ref="X77:X78"/>
    <mergeCell ref="X16:X17"/>
    <mergeCell ref="X18:X21"/>
    <mergeCell ref="C16:C17"/>
    <mergeCell ref="B16:B17"/>
    <mergeCell ref="A16:A17"/>
    <mergeCell ref="X23:X24"/>
    <mergeCell ref="X42:X47"/>
    <mergeCell ref="X51:X53"/>
    <mergeCell ref="X67:X69"/>
    <mergeCell ref="X73:X76"/>
    <mergeCell ref="M51:M53"/>
    <mergeCell ref="A54:A58"/>
    <mergeCell ref="B54:B58"/>
    <mergeCell ref="C54:C58"/>
    <mergeCell ref="J54:J58"/>
    <mergeCell ref="M54:M58"/>
    <mergeCell ref="A51:A53"/>
    <mergeCell ref="B51:B53"/>
    <mergeCell ref="C51:C53"/>
    <mergeCell ref="J51:J53"/>
  </mergeCells>
  <pageMargins left="0.27" right="0.16" top="0.18" bottom="0.13" header="0.13" footer="0.13"/>
  <pageSetup paperSize="9" scale="63" orientation="landscape" r:id="rId1"/>
  <rowBreaks count="2" manualBreakCount="2">
    <brk id="25" max="24" man="1"/>
    <brk id="90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40"/>
  <sheetViews>
    <sheetView showGridLines="0" view="pageBreakPreview" zoomScale="82" zoomScaleSheetLayoutView="82" workbookViewId="0">
      <pane xSplit="4" ySplit="7" topLeftCell="E85" activePane="bottomRight" state="frozen"/>
      <selection pane="topRight" activeCell="E1" sqref="E1"/>
      <selection pane="bottomLeft" activeCell="A8" sqref="A8"/>
      <selection pane="bottomRight" activeCell="P66" sqref="P66"/>
    </sheetView>
  </sheetViews>
  <sheetFormatPr defaultRowHeight="5.65" customHeight="1"/>
  <cols>
    <col min="1" max="1" width="3.7109375" style="11" customWidth="1"/>
    <col min="2" max="2" width="16.7109375" customWidth="1"/>
    <col min="3" max="3" width="11.7109375" style="36" customWidth="1"/>
    <col min="4" max="4" width="13.5703125" style="93" customWidth="1"/>
    <col min="5" max="5" width="4" customWidth="1"/>
    <col min="6" max="6" width="34.5703125" customWidth="1"/>
    <col min="7" max="7" width="26.28515625" style="115" customWidth="1"/>
    <col min="8" max="8" width="8.140625" hidden="1" customWidth="1"/>
    <col min="9" max="9" width="5.140625" hidden="1" customWidth="1"/>
    <col min="10" max="10" width="8.5703125" style="55" customWidth="1"/>
    <col min="11" max="11" width="7.5703125" hidden="1" customWidth="1"/>
    <col min="12" max="12" width="10" hidden="1" customWidth="1"/>
    <col min="13" max="13" width="9.42578125" customWidth="1"/>
    <col min="14" max="14" width="4.140625" hidden="1" customWidth="1"/>
    <col min="15" max="23" width="4.7109375" customWidth="1"/>
    <col min="24" max="24" width="8.5703125" style="13" customWidth="1"/>
    <col min="25" max="25" width="14.28515625" style="13" customWidth="1"/>
  </cols>
  <sheetData>
    <row r="1" spans="1:25" ht="15">
      <c r="A1" s="794" t="s">
        <v>18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</row>
    <row r="2" spans="1:25" ht="16.5" customHeight="1">
      <c r="A2" s="935" t="str">
        <f>'Patna (West)'!A2</f>
        <v>Progress Report for the construction of SSS ( Sanc. Year 2012 - 13 )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</row>
    <row r="3" spans="1:25" ht="15">
      <c r="A3" s="795" t="s">
        <v>44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906" t="str">
        <f>Summary!V3</f>
        <v>Date:-28.02.2015</v>
      </c>
      <c r="X3" s="906"/>
      <c r="Y3" s="906"/>
    </row>
    <row r="4" spans="1:25" ht="15" customHeight="1">
      <c r="A4" s="909" t="s">
        <v>1875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</row>
    <row r="5" spans="1:25" ht="18" customHeight="1">
      <c r="A5" s="615" t="s">
        <v>0</v>
      </c>
      <c r="B5" s="615" t="s">
        <v>1</v>
      </c>
      <c r="C5" s="616" t="s">
        <v>2</v>
      </c>
      <c r="D5" s="923" t="s">
        <v>1558</v>
      </c>
      <c r="E5" s="615" t="s">
        <v>0</v>
      </c>
      <c r="F5" s="616" t="s">
        <v>4</v>
      </c>
      <c r="G5" s="615" t="s">
        <v>5</v>
      </c>
      <c r="H5" s="610" t="s">
        <v>209</v>
      </c>
      <c r="I5" s="615" t="s">
        <v>207</v>
      </c>
      <c r="J5" s="610" t="s">
        <v>208</v>
      </c>
      <c r="K5" s="610" t="s">
        <v>31</v>
      </c>
      <c r="L5" s="615" t="s">
        <v>19</v>
      </c>
      <c r="M5" s="610" t="s">
        <v>32</v>
      </c>
      <c r="N5" s="670" t="s">
        <v>15</v>
      </c>
      <c r="O5" s="670"/>
      <c r="P5" s="670"/>
      <c r="Q5" s="670"/>
      <c r="R5" s="670"/>
      <c r="S5" s="670"/>
      <c r="T5" s="670"/>
      <c r="U5" s="670"/>
      <c r="V5" s="670"/>
      <c r="W5" s="670"/>
      <c r="X5" s="610" t="s">
        <v>20</v>
      </c>
      <c r="Y5" s="610" t="s">
        <v>13</v>
      </c>
    </row>
    <row r="6" spans="1:25" ht="29.25" customHeight="1">
      <c r="A6" s="615"/>
      <c r="B6" s="615"/>
      <c r="C6" s="616"/>
      <c r="D6" s="924"/>
      <c r="E6" s="615"/>
      <c r="F6" s="616"/>
      <c r="G6" s="615"/>
      <c r="H6" s="669"/>
      <c r="I6" s="615"/>
      <c r="J6" s="669"/>
      <c r="K6" s="669"/>
      <c r="L6" s="615"/>
      <c r="M6" s="669"/>
      <c r="N6" s="812" t="s">
        <v>6</v>
      </c>
      <c r="O6" s="670" t="s">
        <v>2463</v>
      </c>
      <c r="P6" s="615" t="s">
        <v>9</v>
      </c>
      <c r="Q6" s="615" t="s">
        <v>8</v>
      </c>
      <c r="R6" s="615" t="s">
        <v>16</v>
      </c>
      <c r="S6" s="615"/>
      <c r="T6" s="615" t="s">
        <v>17</v>
      </c>
      <c r="U6" s="615"/>
      <c r="V6" s="615" t="s">
        <v>12</v>
      </c>
      <c r="W6" s="615" t="s">
        <v>7</v>
      </c>
      <c r="X6" s="669"/>
      <c r="Y6" s="669"/>
    </row>
    <row r="7" spans="1:25" ht="27.75" customHeight="1">
      <c r="A7" s="615"/>
      <c r="B7" s="615"/>
      <c r="C7" s="616"/>
      <c r="D7" s="925"/>
      <c r="E7" s="615"/>
      <c r="F7" s="616"/>
      <c r="G7" s="615"/>
      <c r="H7" s="611"/>
      <c r="I7" s="615"/>
      <c r="J7" s="611"/>
      <c r="K7" s="611"/>
      <c r="L7" s="615"/>
      <c r="M7" s="611"/>
      <c r="N7" s="812"/>
      <c r="O7" s="670"/>
      <c r="P7" s="615"/>
      <c r="Q7" s="615"/>
      <c r="R7" s="353" t="s">
        <v>10</v>
      </c>
      <c r="S7" s="353" t="s">
        <v>11</v>
      </c>
      <c r="T7" s="353" t="s">
        <v>10</v>
      </c>
      <c r="U7" s="353" t="s">
        <v>11</v>
      </c>
      <c r="V7" s="615"/>
      <c r="W7" s="615"/>
      <c r="X7" s="611"/>
      <c r="Y7" s="611"/>
    </row>
    <row r="8" spans="1:25" ht="39.950000000000003" customHeight="1">
      <c r="A8" s="842">
        <v>1</v>
      </c>
      <c r="B8" s="926" t="s">
        <v>1770</v>
      </c>
      <c r="C8" s="891" t="s">
        <v>656</v>
      </c>
      <c r="D8" s="891" t="s">
        <v>1534</v>
      </c>
      <c r="E8" s="527">
        <v>1</v>
      </c>
      <c r="F8" s="522" t="s">
        <v>1555</v>
      </c>
      <c r="G8" s="929" t="s">
        <v>1896</v>
      </c>
      <c r="H8" s="610"/>
      <c r="I8" s="59"/>
      <c r="J8" s="699">
        <v>325.36</v>
      </c>
      <c r="K8" s="62"/>
      <c r="L8" s="59"/>
      <c r="M8" s="699" t="s">
        <v>204</v>
      </c>
      <c r="N8" s="235">
        <v>1</v>
      </c>
      <c r="O8" s="125"/>
      <c r="P8" s="126"/>
      <c r="Q8" s="127"/>
      <c r="R8" s="127"/>
      <c r="S8" s="127"/>
      <c r="T8" s="127"/>
      <c r="U8" s="127"/>
      <c r="V8" s="128"/>
      <c r="W8" s="128"/>
      <c r="X8" s="62"/>
      <c r="Y8" s="699" t="s">
        <v>1897</v>
      </c>
    </row>
    <row r="9" spans="1:25" ht="39.950000000000003" customHeight="1">
      <c r="A9" s="843"/>
      <c r="B9" s="926"/>
      <c r="C9" s="892"/>
      <c r="D9" s="892"/>
      <c r="E9" s="527">
        <v>2</v>
      </c>
      <c r="F9" s="522" t="s">
        <v>1556</v>
      </c>
      <c r="G9" s="930"/>
      <c r="H9" s="669"/>
      <c r="I9" s="59"/>
      <c r="J9" s="927"/>
      <c r="K9" s="62"/>
      <c r="L9" s="59"/>
      <c r="M9" s="927"/>
      <c r="N9" s="235">
        <v>1</v>
      </c>
      <c r="O9" s="125"/>
      <c r="P9" s="126"/>
      <c r="Q9" s="127"/>
      <c r="R9" s="127"/>
      <c r="S9" s="127"/>
      <c r="T9" s="127"/>
      <c r="U9" s="127"/>
      <c r="V9" s="128"/>
      <c r="W9" s="128"/>
      <c r="X9" s="62"/>
      <c r="Y9" s="927"/>
    </row>
    <row r="10" spans="1:25" ht="39.950000000000003" customHeight="1">
      <c r="A10" s="844"/>
      <c r="B10" s="926"/>
      <c r="C10" s="893"/>
      <c r="D10" s="893"/>
      <c r="E10" s="527">
        <v>3</v>
      </c>
      <c r="F10" s="522" t="s">
        <v>1557</v>
      </c>
      <c r="G10" s="931"/>
      <c r="H10" s="611"/>
      <c r="I10" s="59"/>
      <c r="J10" s="928"/>
      <c r="K10" s="62"/>
      <c r="L10" s="59"/>
      <c r="M10" s="928"/>
      <c r="N10" s="235">
        <v>1</v>
      </c>
      <c r="O10" s="125"/>
      <c r="P10" s="126"/>
      <c r="Q10" s="127"/>
      <c r="R10" s="127"/>
      <c r="S10" s="127"/>
      <c r="T10" s="127"/>
      <c r="U10" s="127"/>
      <c r="V10" s="128"/>
      <c r="W10" s="128"/>
      <c r="X10" s="62"/>
      <c r="Y10" s="928"/>
    </row>
    <row r="11" spans="1:25" ht="39.950000000000003" customHeight="1">
      <c r="A11" s="809">
        <v>2</v>
      </c>
      <c r="B11" s="926" t="s">
        <v>655</v>
      </c>
      <c r="C11" s="890" t="s">
        <v>656</v>
      </c>
      <c r="D11" s="891" t="s">
        <v>1535</v>
      </c>
      <c r="E11" s="413">
        <v>1</v>
      </c>
      <c r="F11" s="530" t="s">
        <v>657</v>
      </c>
      <c r="G11" s="929" t="s">
        <v>1898</v>
      </c>
      <c r="H11" s="799"/>
      <c r="I11" s="1"/>
      <c r="J11" s="644">
        <v>766.44</v>
      </c>
      <c r="K11" s="1"/>
      <c r="L11" s="1"/>
      <c r="M11" s="644" t="s">
        <v>204</v>
      </c>
      <c r="N11" s="1"/>
      <c r="O11" s="102"/>
      <c r="P11" s="102"/>
      <c r="Q11" s="102">
        <v>1</v>
      </c>
      <c r="R11" s="101"/>
      <c r="S11" s="101"/>
      <c r="T11" s="101"/>
      <c r="U11" s="101"/>
      <c r="V11" s="101"/>
      <c r="W11" s="101"/>
      <c r="X11" s="742">
        <v>36.65</v>
      </c>
      <c r="Y11" s="2"/>
    </row>
    <row r="12" spans="1:25" ht="39.950000000000003" customHeight="1">
      <c r="A12" s="809"/>
      <c r="B12" s="926"/>
      <c r="C12" s="890"/>
      <c r="D12" s="892"/>
      <c r="E12" s="413">
        <v>2</v>
      </c>
      <c r="F12" s="530" t="s">
        <v>658</v>
      </c>
      <c r="G12" s="930"/>
      <c r="H12" s="799"/>
      <c r="I12" s="1"/>
      <c r="J12" s="644"/>
      <c r="K12" s="1"/>
      <c r="L12" s="1"/>
      <c r="M12" s="644"/>
      <c r="N12" s="1"/>
      <c r="O12" s="102">
        <v>1</v>
      </c>
      <c r="P12" s="101"/>
      <c r="Q12" s="101"/>
      <c r="R12" s="101"/>
      <c r="S12" s="101"/>
      <c r="T12" s="101"/>
      <c r="U12" s="101"/>
      <c r="V12" s="101"/>
      <c r="W12" s="101"/>
      <c r="X12" s="743"/>
      <c r="Y12" s="2"/>
    </row>
    <row r="13" spans="1:25" ht="39.950000000000003" customHeight="1">
      <c r="A13" s="809"/>
      <c r="B13" s="926"/>
      <c r="C13" s="890"/>
      <c r="D13" s="892"/>
      <c r="E13" s="413">
        <v>3</v>
      </c>
      <c r="F13" s="530" t="s">
        <v>659</v>
      </c>
      <c r="G13" s="930"/>
      <c r="H13" s="799"/>
      <c r="I13" s="1"/>
      <c r="J13" s="644"/>
      <c r="K13" s="1"/>
      <c r="L13" s="1"/>
      <c r="M13" s="644"/>
      <c r="N13" s="1">
        <v>1</v>
      </c>
      <c r="O13" s="101"/>
      <c r="P13" s="101"/>
      <c r="Q13" s="101"/>
      <c r="R13" s="101"/>
      <c r="S13" s="101"/>
      <c r="T13" s="101"/>
      <c r="U13" s="101"/>
      <c r="V13" s="101"/>
      <c r="W13" s="101"/>
      <c r="X13" s="743"/>
      <c r="Y13" s="2"/>
    </row>
    <row r="14" spans="1:25" ht="39.950000000000003" customHeight="1">
      <c r="A14" s="809"/>
      <c r="B14" s="926"/>
      <c r="C14" s="890"/>
      <c r="D14" s="892"/>
      <c r="E14" s="413">
        <v>4</v>
      </c>
      <c r="F14" s="530" t="s">
        <v>660</v>
      </c>
      <c r="G14" s="930"/>
      <c r="H14" s="799"/>
      <c r="I14" s="1"/>
      <c r="J14" s="644"/>
      <c r="K14" s="1"/>
      <c r="L14" s="1"/>
      <c r="M14" s="644"/>
      <c r="N14" s="1"/>
      <c r="O14" s="102"/>
      <c r="P14" s="102">
        <v>1</v>
      </c>
      <c r="Q14" s="101"/>
      <c r="R14" s="101"/>
      <c r="S14" s="101"/>
      <c r="T14" s="101"/>
      <c r="U14" s="101"/>
      <c r="V14" s="101"/>
      <c r="W14" s="101"/>
      <c r="X14" s="743"/>
      <c r="Y14" s="2"/>
    </row>
    <row r="15" spans="1:25" ht="39.950000000000003" customHeight="1">
      <c r="A15" s="809"/>
      <c r="B15" s="926"/>
      <c r="C15" s="890"/>
      <c r="D15" s="892"/>
      <c r="E15" s="413">
        <v>5</v>
      </c>
      <c r="F15" s="530" t="s">
        <v>661</v>
      </c>
      <c r="G15" s="930"/>
      <c r="H15" s="799"/>
      <c r="I15" s="1"/>
      <c r="J15" s="644"/>
      <c r="K15" s="1"/>
      <c r="L15" s="1"/>
      <c r="M15" s="644"/>
      <c r="N15" s="1"/>
      <c r="O15" s="102"/>
      <c r="P15" s="102"/>
      <c r="Q15" s="102">
        <v>1</v>
      </c>
      <c r="R15" s="101"/>
      <c r="S15" s="101"/>
      <c r="T15" s="101"/>
      <c r="U15" s="101"/>
      <c r="V15" s="101"/>
      <c r="W15" s="101"/>
      <c r="X15" s="743"/>
      <c r="Y15" s="2"/>
    </row>
    <row r="16" spans="1:25" ht="39.950000000000003" customHeight="1">
      <c r="A16" s="809"/>
      <c r="B16" s="926"/>
      <c r="C16" s="890"/>
      <c r="D16" s="892"/>
      <c r="E16" s="413">
        <v>6</v>
      </c>
      <c r="F16" s="530" t="s">
        <v>662</v>
      </c>
      <c r="G16" s="930"/>
      <c r="H16" s="799"/>
      <c r="I16" s="1"/>
      <c r="J16" s="644"/>
      <c r="K16" s="1"/>
      <c r="L16" s="1"/>
      <c r="M16" s="644"/>
      <c r="N16" s="1">
        <v>1</v>
      </c>
      <c r="O16" s="101"/>
      <c r="P16" s="101"/>
      <c r="Q16" s="101"/>
      <c r="R16" s="101"/>
      <c r="S16" s="101"/>
      <c r="T16" s="101"/>
      <c r="U16" s="101"/>
      <c r="V16" s="101"/>
      <c r="W16" s="101"/>
      <c r="X16" s="743"/>
      <c r="Y16" s="2"/>
    </row>
    <row r="17" spans="1:25" ht="39.950000000000003" customHeight="1">
      <c r="A17" s="809"/>
      <c r="B17" s="926"/>
      <c r="C17" s="890"/>
      <c r="D17" s="893"/>
      <c r="E17" s="413">
        <v>7</v>
      </c>
      <c r="F17" s="530" t="s">
        <v>663</v>
      </c>
      <c r="G17" s="931"/>
      <c r="H17" s="799"/>
      <c r="I17" s="1"/>
      <c r="J17" s="644"/>
      <c r="K17" s="1"/>
      <c r="L17" s="1"/>
      <c r="M17" s="644"/>
      <c r="N17" s="1">
        <v>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744"/>
      <c r="Y17" s="2"/>
    </row>
    <row r="18" spans="1:25" ht="39.950000000000003" customHeight="1">
      <c r="A18" s="809">
        <v>3</v>
      </c>
      <c r="B18" s="926" t="s">
        <v>664</v>
      </c>
      <c r="C18" s="890" t="s">
        <v>656</v>
      </c>
      <c r="D18" s="891" t="s">
        <v>1536</v>
      </c>
      <c r="E18" s="413">
        <v>1</v>
      </c>
      <c r="F18" s="530" t="s">
        <v>665</v>
      </c>
      <c r="G18" s="929" t="s">
        <v>1896</v>
      </c>
      <c r="H18" s="799"/>
      <c r="I18" s="1"/>
      <c r="J18" s="644">
        <v>764.93</v>
      </c>
      <c r="K18" s="1"/>
      <c r="L18" s="1"/>
      <c r="M18" s="644" t="s">
        <v>204</v>
      </c>
      <c r="N18" s="1">
        <v>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2"/>
      <c r="Y18" s="2"/>
    </row>
    <row r="19" spans="1:25" ht="39.950000000000003" customHeight="1">
      <c r="A19" s="809"/>
      <c r="B19" s="926"/>
      <c r="C19" s="890"/>
      <c r="D19" s="892"/>
      <c r="E19" s="413">
        <v>2</v>
      </c>
      <c r="F19" s="530" t="s">
        <v>666</v>
      </c>
      <c r="G19" s="930"/>
      <c r="H19" s="799"/>
      <c r="I19" s="1"/>
      <c r="J19" s="644"/>
      <c r="K19" s="1"/>
      <c r="L19" s="1"/>
      <c r="M19" s="644"/>
      <c r="N19" s="1">
        <v>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2"/>
      <c r="Y19" s="2"/>
    </row>
    <row r="20" spans="1:25" ht="39.950000000000003" customHeight="1">
      <c r="A20" s="809"/>
      <c r="B20" s="926"/>
      <c r="C20" s="890"/>
      <c r="D20" s="892"/>
      <c r="E20" s="413">
        <v>3</v>
      </c>
      <c r="F20" s="530" t="s">
        <v>667</v>
      </c>
      <c r="G20" s="930"/>
      <c r="H20" s="799"/>
      <c r="I20" s="1"/>
      <c r="J20" s="644"/>
      <c r="K20" s="1"/>
      <c r="L20" s="1"/>
      <c r="M20" s="644"/>
      <c r="N20" s="1">
        <v>1</v>
      </c>
      <c r="O20" s="101"/>
      <c r="P20" s="101"/>
      <c r="Q20" s="101"/>
      <c r="R20" s="101"/>
      <c r="S20" s="101"/>
      <c r="T20" s="101"/>
      <c r="U20" s="101"/>
      <c r="V20" s="101"/>
      <c r="W20" s="101"/>
      <c r="X20" s="2"/>
      <c r="Y20" s="2"/>
    </row>
    <row r="21" spans="1:25" ht="39.950000000000003" customHeight="1">
      <c r="A21" s="809"/>
      <c r="B21" s="926"/>
      <c r="C21" s="890"/>
      <c r="D21" s="892"/>
      <c r="E21" s="413">
        <v>4</v>
      </c>
      <c r="F21" s="530" t="s">
        <v>668</v>
      </c>
      <c r="G21" s="930"/>
      <c r="H21" s="799"/>
      <c r="I21" s="1"/>
      <c r="J21" s="644"/>
      <c r="K21" s="1"/>
      <c r="L21" s="1"/>
      <c r="M21" s="644"/>
      <c r="N21" s="1">
        <v>1</v>
      </c>
      <c r="O21" s="101"/>
      <c r="P21" s="101"/>
      <c r="Q21" s="101"/>
      <c r="R21" s="101"/>
      <c r="S21" s="101"/>
      <c r="T21" s="101"/>
      <c r="U21" s="101"/>
      <c r="V21" s="101"/>
      <c r="W21" s="101"/>
      <c r="X21" s="2"/>
      <c r="Y21" s="2"/>
    </row>
    <row r="22" spans="1:25" ht="39.950000000000003" customHeight="1">
      <c r="A22" s="809"/>
      <c r="B22" s="926"/>
      <c r="C22" s="890"/>
      <c r="D22" s="892"/>
      <c r="E22" s="413">
        <v>5</v>
      </c>
      <c r="F22" s="530" t="s">
        <v>669</v>
      </c>
      <c r="G22" s="930"/>
      <c r="H22" s="799"/>
      <c r="I22" s="1"/>
      <c r="J22" s="644"/>
      <c r="K22" s="1"/>
      <c r="L22" s="1"/>
      <c r="M22" s="644"/>
      <c r="N22" s="1">
        <v>1</v>
      </c>
      <c r="O22" s="101"/>
      <c r="P22" s="101"/>
      <c r="Q22" s="101"/>
      <c r="R22" s="101"/>
      <c r="S22" s="101"/>
      <c r="T22" s="101"/>
      <c r="U22" s="101"/>
      <c r="V22" s="101"/>
      <c r="W22" s="101"/>
      <c r="X22" s="2"/>
      <c r="Y22" s="2"/>
    </row>
    <row r="23" spans="1:25" ht="39.950000000000003" customHeight="1">
      <c r="A23" s="809"/>
      <c r="B23" s="926"/>
      <c r="C23" s="890"/>
      <c r="D23" s="892"/>
      <c r="E23" s="413">
        <v>6</v>
      </c>
      <c r="F23" s="530" t="s">
        <v>670</v>
      </c>
      <c r="G23" s="930"/>
      <c r="H23" s="799"/>
      <c r="I23" s="1"/>
      <c r="J23" s="644"/>
      <c r="K23" s="1"/>
      <c r="L23" s="1"/>
      <c r="M23" s="644"/>
      <c r="N23" s="1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2"/>
      <c r="Y23" s="2"/>
    </row>
    <row r="24" spans="1:25" ht="39.950000000000003" customHeight="1">
      <c r="A24" s="809"/>
      <c r="B24" s="926"/>
      <c r="C24" s="890"/>
      <c r="D24" s="893"/>
      <c r="E24" s="413">
        <v>7</v>
      </c>
      <c r="F24" s="530" t="s">
        <v>671</v>
      </c>
      <c r="G24" s="931"/>
      <c r="H24" s="799"/>
      <c r="I24" s="1"/>
      <c r="J24" s="644"/>
      <c r="K24" s="1"/>
      <c r="L24" s="1"/>
      <c r="M24" s="644"/>
      <c r="N24" s="1">
        <v>1</v>
      </c>
      <c r="O24" s="101"/>
      <c r="P24" s="101"/>
      <c r="Q24" s="101"/>
      <c r="R24" s="101"/>
      <c r="S24" s="101"/>
      <c r="T24" s="101"/>
      <c r="U24" s="101"/>
      <c r="V24" s="101"/>
      <c r="W24" s="101"/>
      <c r="X24" s="2"/>
      <c r="Y24" s="2"/>
    </row>
    <row r="25" spans="1:25" ht="39.950000000000003" customHeight="1">
      <c r="A25" s="261">
        <v>4</v>
      </c>
      <c r="B25" s="461" t="s">
        <v>672</v>
      </c>
      <c r="C25" s="294" t="s">
        <v>656</v>
      </c>
      <c r="D25" s="505" t="s">
        <v>1537</v>
      </c>
      <c r="E25" s="413">
        <v>1</v>
      </c>
      <c r="F25" s="530" t="s">
        <v>610</v>
      </c>
      <c r="G25" s="373" t="s">
        <v>1898</v>
      </c>
      <c r="H25" s="41"/>
      <c r="I25" s="1"/>
      <c r="J25" s="23">
        <v>107.55</v>
      </c>
      <c r="K25" s="1"/>
      <c r="L25" s="1"/>
      <c r="M25" s="23" t="s">
        <v>204</v>
      </c>
      <c r="N25" s="1">
        <v>1</v>
      </c>
      <c r="O25" s="101"/>
      <c r="P25" s="101"/>
      <c r="Q25" s="101"/>
      <c r="R25" s="101"/>
      <c r="S25" s="101"/>
      <c r="T25" s="101"/>
      <c r="U25" s="101"/>
      <c r="V25" s="101"/>
      <c r="W25" s="101"/>
      <c r="X25" s="2"/>
      <c r="Y25" s="2"/>
    </row>
    <row r="26" spans="1:25" ht="47.25" customHeight="1">
      <c r="A26" s="261">
        <v>5</v>
      </c>
      <c r="B26" s="461" t="s">
        <v>673</v>
      </c>
      <c r="C26" s="294" t="s">
        <v>656</v>
      </c>
      <c r="D26" s="505" t="s">
        <v>1538</v>
      </c>
      <c r="E26" s="413">
        <v>1</v>
      </c>
      <c r="F26" s="530" t="s">
        <v>674</v>
      </c>
      <c r="G26" s="373" t="s">
        <v>1559</v>
      </c>
      <c r="H26" s="41"/>
      <c r="I26" s="1"/>
      <c r="J26" s="23">
        <v>108.53</v>
      </c>
      <c r="K26" s="1"/>
      <c r="L26" s="1"/>
      <c r="M26" s="23" t="s">
        <v>204</v>
      </c>
      <c r="N26" s="1"/>
      <c r="O26" s="148"/>
      <c r="P26" s="148"/>
      <c r="Q26" s="148"/>
      <c r="R26" s="148"/>
      <c r="S26" s="148"/>
      <c r="T26" s="148">
        <v>1</v>
      </c>
      <c r="U26" s="101"/>
      <c r="V26" s="101"/>
      <c r="W26" s="101"/>
      <c r="X26" s="224">
        <v>44.47</v>
      </c>
      <c r="Y26" s="2"/>
    </row>
    <row r="27" spans="1:25" ht="39.950000000000003" customHeight="1">
      <c r="A27" s="809">
        <v>6</v>
      </c>
      <c r="B27" s="926" t="s">
        <v>675</v>
      </c>
      <c r="C27" s="890" t="s">
        <v>676</v>
      </c>
      <c r="D27" s="932" t="s">
        <v>1539</v>
      </c>
      <c r="E27" s="413">
        <v>1</v>
      </c>
      <c r="F27" s="530" t="s">
        <v>677</v>
      </c>
      <c r="G27" s="929" t="s">
        <v>1560</v>
      </c>
      <c r="H27" s="799"/>
      <c r="I27" s="1"/>
      <c r="J27" s="644">
        <v>225.1</v>
      </c>
      <c r="K27" s="1"/>
      <c r="L27" s="1"/>
      <c r="M27" s="644" t="s">
        <v>204</v>
      </c>
      <c r="N27" s="1"/>
      <c r="O27" s="148"/>
      <c r="P27" s="148"/>
      <c r="Q27" s="148"/>
      <c r="R27" s="148"/>
      <c r="S27" s="148">
        <v>1</v>
      </c>
      <c r="T27" s="101"/>
      <c r="U27" s="101"/>
      <c r="V27" s="101"/>
      <c r="W27" s="101"/>
      <c r="X27" s="742">
        <v>45.82</v>
      </c>
      <c r="Y27" s="2"/>
    </row>
    <row r="28" spans="1:25" ht="39.950000000000003" customHeight="1">
      <c r="A28" s="809"/>
      <c r="B28" s="926"/>
      <c r="C28" s="890"/>
      <c r="D28" s="933"/>
      <c r="E28" s="413">
        <v>2</v>
      </c>
      <c r="F28" s="530" t="s">
        <v>678</v>
      </c>
      <c r="G28" s="931"/>
      <c r="H28" s="799"/>
      <c r="I28" s="1"/>
      <c r="J28" s="644"/>
      <c r="K28" s="1"/>
      <c r="L28" s="1"/>
      <c r="M28" s="644"/>
      <c r="N28" s="1"/>
      <c r="O28" s="148"/>
      <c r="P28" s="148"/>
      <c r="Q28" s="148"/>
      <c r="R28" s="148"/>
      <c r="S28" s="148">
        <v>1</v>
      </c>
      <c r="T28" s="101"/>
      <c r="U28" s="101"/>
      <c r="V28" s="101"/>
      <c r="W28" s="101"/>
      <c r="X28" s="744"/>
      <c r="Y28" s="2"/>
    </row>
    <row r="29" spans="1:25" ht="45" customHeight="1">
      <c r="A29" s="261">
        <v>7</v>
      </c>
      <c r="B29" s="461" t="s">
        <v>679</v>
      </c>
      <c r="C29" s="294" t="s">
        <v>676</v>
      </c>
      <c r="D29" s="542" t="s">
        <v>1540</v>
      </c>
      <c r="E29" s="413">
        <v>1</v>
      </c>
      <c r="F29" s="530" t="s">
        <v>680</v>
      </c>
      <c r="G29" s="373" t="s">
        <v>1561</v>
      </c>
      <c r="H29" s="41"/>
      <c r="I29" s="1"/>
      <c r="J29" s="23">
        <v>112.71</v>
      </c>
      <c r="K29" s="1"/>
      <c r="L29" s="1"/>
      <c r="M29" s="23" t="s">
        <v>204</v>
      </c>
      <c r="N29" s="1"/>
      <c r="O29" s="148"/>
      <c r="P29" s="148"/>
      <c r="Q29" s="148">
        <v>1</v>
      </c>
      <c r="R29" s="101"/>
      <c r="S29" s="101"/>
      <c r="T29" s="101"/>
      <c r="U29" s="101"/>
      <c r="V29" s="101"/>
      <c r="W29" s="101"/>
      <c r="X29" s="2"/>
      <c r="Y29" s="2"/>
    </row>
    <row r="30" spans="1:25" ht="45" customHeight="1">
      <c r="A30" s="261">
        <v>8</v>
      </c>
      <c r="B30" s="461" t="s">
        <v>681</v>
      </c>
      <c r="C30" s="294" t="s">
        <v>676</v>
      </c>
      <c r="D30" s="542" t="s">
        <v>1541</v>
      </c>
      <c r="E30" s="413">
        <v>1</v>
      </c>
      <c r="F30" s="530" t="s">
        <v>682</v>
      </c>
      <c r="G30" s="373" t="s">
        <v>1562</v>
      </c>
      <c r="H30" s="41"/>
      <c r="I30" s="1"/>
      <c r="J30" s="23">
        <v>111.5</v>
      </c>
      <c r="K30" s="1"/>
      <c r="L30" s="1"/>
      <c r="M30" s="23" t="s">
        <v>204</v>
      </c>
      <c r="N30" s="1"/>
      <c r="O30" s="148"/>
      <c r="P30" s="148"/>
      <c r="Q30" s="148"/>
      <c r="R30" s="148">
        <v>1</v>
      </c>
      <c r="S30" s="101"/>
      <c r="T30" s="101"/>
      <c r="U30" s="101"/>
      <c r="V30" s="101"/>
      <c r="W30" s="101"/>
      <c r="X30" s="336">
        <v>32.29</v>
      </c>
      <c r="Y30" s="2"/>
    </row>
    <row r="31" spans="1:25" ht="39.950000000000003" customHeight="1">
      <c r="A31" s="339">
        <v>9</v>
      </c>
      <c r="B31" s="461" t="s">
        <v>2387</v>
      </c>
      <c r="C31" s="890" t="s">
        <v>676</v>
      </c>
      <c r="D31" s="932" t="s">
        <v>1542</v>
      </c>
      <c r="E31" s="413">
        <v>1</v>
      </c>
      <c r="F31" s="530" t="s">
        <v>683</v>
      </c>
      <c r="G31" s="537" t="s">
        <v>1748</v>
      </c>
      <c r="H31" s="799"/>
      <c r="I31" s="1"/>
      <c r="J31" s="644">
        <v>337.4</v>
      </c>
      <c r="K31" s="1"/>
      <c r="L31" s="1"/>
      <c r="M31" s="644" t="s">
        <v>204</v>
      </c>
      <c r="N31" s="1"/>
      <c r="O31" s="101"/>
      <c r="P31" s="151"/>
      <c r="Q31" s="101"/>
      <c r="R31" s="101"/>
      <c r="S31" s="101"/>
      <c r="T31" s="101"/>
      <c r="U31" s="101"/>
      <c r="V31" s="101"/>
      <c r="W31" s="101"/>
      <c r="X31" s="2"/>
      <c r="Y31" s="2"/>
    </row>
    <row r="32" spans="1:25" ht="39.950000000000003" customHeight="1">
      <c r="A32" s="339">
        <v>10</v>
      </c>
      <c r="B32" s="461" t="s">
        <v>2388</v>
      </c>
      <c r="C32" s="890"/>
      <c r="D32" s="934"/>
      <c r="E32" s="413">
        <v>1</v>
      </c>
      <c r="F32" s="530" t="s">
        <v>684</v>
      </c>
      <c r="G32" s="537" t="s">
        <v>1748</v>
      </c>
      <c r="H32" s="799"/>
      <c r="I32" s="1"/>
      <c r="J32" s="644"/>
      <c r="K32" s="1"/>
      <c r="L32" s="1"/>
      <c r="M32" s="644"/>
      <c r="N32" s="1"/>
      <c r="O32" s="101"/>
      <c r="P32" s="101"/>
      <c r="Q32" s="101"/>
      <c r="R32" s="101"/>
      <c r="S32" s="101"/>
      <c r="T32" s="101"/>
      <c r="U32" s="101"/>
      <c r="V32" s="101"/>
      <c r="W32" s="101"/>
      <c r="X32" s="2"/>
      <c r="Y32" s="2"/>
    </row>
    <row r="33" spans="1:25" ht="39.950000000000003" customHeight="1">
      <c r="A33" s="339">
        <v>11</v>
      </c>
      <c r="B33" s="461" t="s">
        <v>2389</v>
      </c>
      <c r="C33" s="890"/>
      <c r="D33" s="933"/>
      <c r="E33" s="413">
        <v>1</v>
      </c>
      <c r="F33" s="530" t="s">
        <v>685</v>
      </c>
      <c r="G33" s="537" t="s">
        <v>2344</v>
      </c>
      <c r="H33" s="799"/>
      <c r="I33" s="1"/>
      <c r="J33" s="644"/>
      <c r="K33" s="1"/>
      <c r="L33" s="1"/>
      <c r="M33" s="644"/>
      <c r="N33" s="1">
        <v>1</v>
      </c>
      <c r="O33" s="101"/>
      <c r="P33" s="101"/>
      <c r="Q33" s="101"/>
      <c r="R33" s="101"/>
      <c r="S33" s="101"/>
      <c r="T33" s="101"/>
      <c r="U33" s="101"/>
      <c r="V33" s="101"/>
      <c r="W33" s="101"/>
      <c r="X33" s="2"/>
      <c r="Y33" s="2"/>
    </row>
    <row r="34" spans="1:25" ht="39.950000000000003" customHeight="1">
      <c r="A34" s="809">
        <v>12</v>
      </c>
      <c r="B34" s="926" t="s">
        <v>686</v>
      </c>
      <c r="C34" s="890" t="s">
        <v>676</v>
      </c>
      <c r="D34" s="932" t="s">
        <v>1543</v>
      </c>
      <c r="E34" s="413">
        <v>1</v>
      </c>
      <c r="F34" s="530" t="s">
        <v>687</v>
      </c>
      <c r="G34" s="929" t="s">
        <v>1561</v>
      </c>
      <c r="H34" s="799"/>
      <c r="I34" s="1"/>
      <c r="J34" s="644">
        <v>328.47</v>
      </c>
      <c r="K34" s="1"/>
      <c r="L34" s="1"/>
      <c r="M34" s="644" t="s">
        <v>204</v>
      </c>
      <c r="N34" s="1"/>
      <c r="O34" s="147"/>
      <c r="P34" s="147"/>
      <c r="Q34" s="148">
        <v>1</v>
      </c>
      <c r="R34" s="101"/>
      <c r="S34" s="101"/>
      <c r="T34" s="101"/>
      <c r="U34" s="101"/>
      <c r="V34" s="101"/>
      <c r="W34" s="101"/>
      <c r="X34" s="742">
        <v>39.479999999999997</v>
      </c>
      <c r="Y34" s="2"/>
    </row>
    <row r="35" spans="1:25" ht="39.950000000000003" customHeight="1">
      <c r="A35" s="809"/>
      <c r="B35" s="926"/>
      <c r="C35" s="890"/>
      <c r="D35" s="934"/>
      <c r="E35" s="413">
        <v>2</v>
      </c>
      <c r="F35" s="530" t="s">
        <v>688</v>
      </c>
      <c r="G35" s="930"/>
      <c r="H35" s="799"/>
      <c r="I35" s="1"/>
      <c r="J35" s="644"/>
      <c r="K35" s="1"/>
      <c r="L35" s="1"/>
      <c r="M35" s="644"/>
      <c r="N35" s="1"/>
      <c r="O35" s="147"/>
      <c r="P35" s="147"/>
      <c r="Q35" s="147"/>
      <c r="R35" s="147"/>
      <c r="S35" s="148">
        <v>1</v>
      </c>
      <c r="T35" s="101"/>
      <c r="U35" s="101"/>
      <c r="V35" s="101"/>
      <c r="W35" s="101"/>
      <c r="X35" s="743"/>
      <c r="Y35" s="2"/>
    </row>
    <row r="36" spans="1:25" ht="39.950000000000003" customHeight="1">
      <c r="A36" s="809"/>
      <c r="B36" s="926"/>
      <c r="C36" s="890"/>
      <c r="D36" s="933"/>
      <c r="E36" s="413">
        <v>3</v>
      </c>
      <c r="F36" s="530" t="s">
        <v>689</v>
      </c>
      <c r="G36" s="931"/>
      <c r="H36" s="799"/>
      <c r="I36" s="1"/>
      <c r="J36" s="644"/>
      <c r="K36" s="1"/>
      <c r="L36" s="1"/>
      <c r="M36" s="644"/>
      <c r="N36" s="1"/>
      <c r="O36" s="148">
        <v>1</v>
      </c>
      <c r="P36" s="149"/>
      <c r="Q36" s="101"/>
      <c r="R36" s="101"/>
      <c r="S36" s="101"/>
      <c r="T36" s="101"/>
      <c r="U36" s="101"/>
      <c r="V36" s="101"/>
      <c r="W36" s="101"/>
      <c r="X36" s="744"/>
      <c r="Y36" s="2"/>
    </row>
    <row r="37" spans="1:25" ht="39.950000000000003" customHeight="1">
      <c r="A37" s="809">
        <v>13</v>
      </c>
      <c r="B37" s="926" t="s">
        <v>690</v>
      </c>
      <c r="C37" s="890" t="s">
        <v>676</v>
      </c>
      <c r="D37" s="932" t="s">
        <v>1543</v>
      </c>
      <c r="E37" s="413">
        <v>1</v>
      </c>
      <c r="F37" s="530" t="s">
        <v>691</v>
      </c>
      <c r="G37" s="929" t="s">
        <v>1559</v>
      </c>
      <c r="H37" s="799"/>
      <c r="I37" s="1"/>
      <c r="J37" s="644">
        <v>221.27</v>
      </c>
      <c r="K37" s="1"/>
      <c r="L37" s="1"/>
      <c r="M37" s="644" t="s">
        <v>204</v>
      </c>
      <c r="N37" s="1"/>
      <c r="O37" s="150"/>
      <c r="P37" s="150"/>
      <c r="Q37" s="150"/>
      <c r="R37" s="148">
        <v>1</v>
      </c>
      <c r="S37" s="101"/>
      <c r="T37" s="101"/>
      <c r="U37" s="101"/>
      <c r="V37" s="101"/>
      <c r="W37" s="101"/>
      <c r="X37" s="742">
        <v>21.06</v>
      </c>
      <c r="Y37" s="2"/>
    </row>
    <row r="38" spans="1:25" ht="39.950000000000003" customHeight="1">
      <c r="A38" s="809"/>
      <c r="B38" s="926"/>
      <c r="C38" s="890"/>
      <c r="D38" s="933"/>
      <c r="E38" s="413">
        <v>2</v>
      </c>
      <c r="F38" s="530" t="s">
        <v>692</v>
      </c>
      <c r="G38" s="931"/>
      <c r="H38" s="799"/>
      <c r="I38" s="1"/>
      <c r="J38" s="644"/>
      <c r="K38" s="1"/>
      <c r="L38" s="1"/>
      <c r="M38" s="644"/>
      <c r="N38" s="1"/>
      <c r="O38" s="150"/>
      <c r="P38" s="148">
        <v>1</v>
      </c>
      <c r="Q38" s="101"/>
      <c r="R38" s="101"/>
      <c r="S38" s="101"/>
      <c r="T38" s="101"/>
      <c r="U38" s="101"/>
      <c r="V38" s="101"/>
      <c r="W38" s="101"/>
      <c r="X38" s="744"/>
      <c r="Y38" s="2"/>
    </row>
    <row r="39" spans="1:25" ht="39.950000000000003" customHeight="1">
      <c r="A39" s="809">
        <v>14</v>
      </c>
      <c r="B39" s="926" t="s">
        <v>693</v>
      </c>
      <c r="C39" s="890" t="s">
        <v>676</v>
      </c>
      <c r="D39" s="932" t="s">
        <v>1544</v>
      </c>
      <c r="E39" s="413">
        <v>1</v>
      </c>
      <c r="F39" s="530" t="s">
        <v>694</v>
      </c>
      <c r="G39" s="929" t="s">
        <v>1561</v>
      </c>
      <c r="H39" s="799"/>
      <c r="I39" s="1"/>
      <c r="J39" s="644">
        <v>559.20000000000005</v>
      </c>
      <c r="K39" s="1"/>
      <c r="L39" s="1"/>
      <c r="M39" s="644" t="s">
        <v>204</v>
      </c>
      <c r="N39" s="1"/>
      <c r="O39" s="102"/>
      <c r="P39" s="102">
        <v>1</v>
      </c>
      <c r="Q39" s="101"/>
      <c r="R39" s="101"/>
      <c r="S39" s="101"/>
      <c r="T39" s="101"/>
      <c r="U39" s="101"/>
      <c r="V39" s="101"/>
      <c r="W39" s="101"/>
      <c r="X39" s="742">
        <v>42.71</v>
      </c>
      <c r="Y39" s="2" t="s">
        <v>1771</v>
      </c>
    </row>
    <row r="40" spans="1:25" ht="39.950000000000003" customHeight="1">
      <c r="A40" s="809"/>
      <c r="B40" s="926"/>
      <c r="C40" s="890"/>
      <c r="D40" s="934"/>
      <c r="E40" s="413">
        <v>2</v>
      </c>
      <c r="F40" s="530" t="s">
        <v>695</v>
      </c>
      <c r="G40" s="930"/>
      <c r="H40" s="799"/>
      <c r="I40" s="1"/>
      <c r="J40" s="644"/>
      <c r="K40" s="1"/>
      <c r="L40" s="1"/>
      <c r="M40" s="644"/>
      <c r="N40" s="1"/>
      <c r="O40" s="129">
        <v>1</v>
      </c>
      <c r="P40" s="101"/>
      <c r="Q40" s="101"/>
      <c r="R40" s="101"/>
      <c r="S40" s="101"/>
      <c r="T40" s="101"/>
      <c r="U40" s="101"/>
      <c r="V40" s="101"/>
      <c r="W40" s="101"/>
      <c r="X40" s="743"/>
      <c r="Y40" s="2"/>
    </row>
    <row r="41" spans="1:25" ht="39.950000000000003" customHeight="1">
      <c r="A41" s="809"/>
      <c r="B41" s="926"/>
      <c r="C41" s="890"/>
      <c r="D41" s="934"/>
      <c r="E41" s="413">
        <v>3</v>
      </c>
      <c r="F41" s="530" t="s">
        <v>696</v>
      </c>
      <c r="G41" s="930"/>
      <c r="H41" s="799"/>
      <c r="I41" s="1"/>
      <c r="J41" s="644"/>
      <c r="K41" s="1"/>
      <c r="L41" s="1"/>
      <c r="M41" s="644"/>
      <c r="N41" s="1"/>
      <c r="O41" s="129"/>
      <c r="P41" s="129">
        <v>1</v>
      </c>
      <c r="Q41" s="101"/>
      <c r="R41" s="101"/>
      <c r="S41" s="101"/>
      <c r="T41" s="101"/>
      <c r="U41" s="101"/>
      <c r="V41" s="101"/>
      <c r="W41" s="101"/>
      <c r="X41" s="743"/>
      <c r="Y41" s="2"/>
    </row>
    <row r="42" spans="1:25" ht="39.950000000000003" customHeight="1">
      <c r="A42" s="809"/>
      <c r="B42" s="926"/>
      <c r="C42" s="890"/>
      <c r="D42" s="934"/>
      <c r="E42" s="413">
        <v>4</v>
      </c>
      <c r="F42" s="530" t="s">
        <v>697</v>
      </c>
      <c r="G42" s="930"/>
      <c r="H42" s="799"/>
      <c r="I42" s="1"/>
      <c r="J42" s="644"/>
      <c r="K42" s="1"/>
      <c r="L42" s="1"/>
      <c r="M42" s="644"/>
      <c r="N42" s="1"/>
      <c r="O42" s="129"/>
      <c r="P42" s="129">
        <v>1</v>
      </c>
      <c r="Q42" s="101"/>
      <c r="R42" s="101"/>
      <c r="S42" s="101"/>
      <c r="T42" s="101"/>
      <c r="U42" s="101"/>
      <c r="V42" s="101"/>
      <c r="W42" s="101"/>
      <c r="X42" s="743"/>
      <c r="Y42" s="2"/>
    </row>
    <row r="43" spans="1:25" ht="39.950000000000003" customHeight="1">
      <c r="A43" s="809"/>
      <c r="B43" s="926"/>
      <c r="C43" s="890"/>
      <c r="D43" s="933"/>
      <c r="E43" s="413">
        <v>5</v>
      </c>
      <c r="F43" s="530" t="s">
        <v>698</v>
      </c>
      <c r="G43" s="931"/>
      <c r="H43" s="799"/>
      <c r="I43" s="1"/>
      <c r="J43" s="644"/>
      <c r="K43" s="1"/>
      <c r="L43" s="1"/>
      <c r="M43" s="644"/>
      <c r="N43" s="1"/>
      <c r="O43" s="129"/>
      <c r="P43" s="129"/>
      <c r="Q43" s="129">
        <v>1</v>
      </c>
      <c r="R43" s="101"/>
      <c r="S43" s="101"/>
      <c r="T43" s="101"/>
      <c r="U43" s="101"/>
      <c r="V43" s="101"/>
      <c r="W43" s="101"/>
      <c r="X43" s="744"/>
      <c r="Y43" s="2"/>
    </row>
    <row r="44" spans="1:25" ht="39.950000000000003" customHeight="1">
      <c r="A44" s="261">
        <v>15</v>
      </c>
      <c r="B44" s="461" t="s">
        <v>699</v>
      </c>
      <c r="C44" s="294" t="s">
        <v>676</v>
      </c>
      <c r="D44" s="542" t="s">
        <v>1545</v>
      </c>
      <c r="E44" s="413">
        <v>1</v>
      </c>
      <c r="F44" s="530" t="s">
        <v>700</v>
      </c>
      <c r="G44" s="373" t="s">
        <v>1560</v>
      </c>
      <c r="H44" s="41"/>
      <c r="I44" s="1"/>
      <c r="J44" s="23">
        <v>109.56</v>
      </c>
      <c r="K44" s="1"/>
      <c r="L44" s="1"/>
      <c r="M44" s="23" t="s">
        <v>204</v>
      </c>
      <c r="N44" s="1"/>
      <c r="O44" s="129"/>
      <c r="P44" s="129"/>
      <c r="Q44" s="129"/>
      <c r="R44" s="129">
        <v>1</v>
      </c>
      <c r="S44" s="101"/>
      <c r="T44" s="101"/>
      <c r="U44" s="101"/>
      <c r="V44" s="101"/>
      <c r="W44" s="101"/>
      <c r="X44" s="336">
        <v>11.03</v>
      </c>
      <c r="Y44" s="2"/>
    </row>
    <row r="45" spans="1:25" ht="39.950000000000003" customHeight="1">
      <c r="A45" s="339">
        <v>16</v>
      </c>
      <c r="B45" s="468" t="s">
        <v>2390</v>
      </c>
      <c r="C45" s="890" t="s">
        <v>676</v>
      </c>
      <c r="D45" s="932" t="s">
        <v>1546</v>
      </c>
      <c r="E45" s="413">
        <v>1</v>
      </c>
      <c r="F45" s="530" t="s">
        <v>701</v>
      </c>
      <c r="G45" s="537" t="s">
        <v>1748</v>
      </c>
      <c r="H45" s="799"/>
      <c r="I45" s="1"/>
      <c r="J45" s="644">
        <v>451.24</v>
      </c>
      <c r="K45" s="1"/>
      <c r="L45" s="1"/>
      <c r="M45" s="644" t="s">
        <v>204</v>
      </c>
      <c r="N45" s="1"/>
      <c r="O45" s="101"/>
      <c r="P45" s="101"/>
      <c r="Q45" s="101"/>
      <c r="R45" s="101"/>
      <c r="S45" s="101"/>
      <c r="T45" s="101"/>
      <c r="U45" s="101"/>
      <c r="V45" s="101"/>
      <c r="W45" s="101"/>
      <c r="X45" s="2"/>
      <c r="Y45" s="2"/>
    </row>
    <row r="46" spans="1:25" ht="39.950000000000003" customHeight="1">
      <c r="A46" s="339">
        <v>17</v>
      </c>
      <c r="B46" s="468" t="s">
        <v>2391</v>
      </c>
      <c r="C46" s="890"/>
      <c r="D46" s="934"/>
      <c r="E46" s="413">
        <v>1</v>
      </c>
      <c r="F46" s="530" t="s">
        <v>702</v>
      </c>
      <c r="G46" s="537" t="s">
        <v>2394</v>
      </c>
      <c r="H46" s="799"/>
      <c r="I46" s="1"/>
      <c r="J46" s="644"/>
      <c r="K46" s="1"/>
      <c r="L46" s="1"/>
      <c r="M46" s="644"/>
      <c r="N46" s="1">
        <v>1</v>
      </c>
      <c r="O46" s="101"/>
      <c r="P46" s="101"/>
      <c r="Q46" s="101"/>
      <c r="R46" s="101"/>
      <c r="S46" s="101"/>
      <c r="T46" s="101"/>
      <c r="U46" s="101"/>
      <c r="V46" s="101"/>
      <c r="W46" s="101"/>
      <c r="X46" s="2"/>
      <c r="Y46" s="2"/>
    </row>
    <row r="47" spans="1:25" ht="39.950000000000003" customHeight="1">
      <c r="A47" s="339">
        <v>18</v>
      </c>
      <c r="B47" s="468" t="s">
        <v>2392</v>
      </c>
      <c r="C47" s="890"/>
      <c r="D47" s="934"/>
      <c r="E47" s="413">
        <v>1</v>
      </c>
      <c r="F47" s="530" t="s">
        <v>703</v>
      </c>
      <c r="G47" s="537" t="s">
        <v>1748</v>
      </c>
      <c r="H47" s="799"/>
      <c r="I47" s="1"/>
      <c r="J47" s="644"/>
      <c r="K47" s="1"/>
      <c r="L47" s="1"/>
      <c r="M47" s="644"/>
      <c r="N47" s="1"/>
      <c r="O47" s="101"/>
      <c r="P47" s="101"/>
      <c r="Q47" s="101"/>
      <c r="R47" s="101"/>
      <c r="S47" s="101"/>
      <c r="T47" s="101"/>
      <c r="U47" s="101"/>
      <c r="V47" s="101"/>
      <c r="W47" s="101"/>
      <c r="X47" s="2"/>
      <c r="Y47" s="2"/>
    </row>
    <row r="48" spans="1:25" ht="39.950000000000003" customHeight="1">
      <c r="A48" s="339">
        <v>19</v>
      </c>
      <c r="B48" s="468" t="s">
        <v>2393</v>
      </c>
      <c r="C48" s="890"/>
      <c r="D48" s="933"/>
      <c r="E48" s="413">
        <v>1</v>
      </c>
      <c r="F48" s="530" t="s">
        <v>704</v>
      </c>
      <c r="G48" s="537" t="s">
        <v>2394</v>
      </c>
      <c r="H48" s="799"/>
      <c r="I48" s="1"/>
      <c r="J48" s="644"/>
      <c r="K48" s="1"/>
      <c r="L48" s="1"/>
      <c r="M48" s="644"/>
      <c r="N48" s="1">
        <v>1</v>
      </c>
      <c r="O48" s="101"/>
      <c r="P48" s="101"/>
      <c r="Q48" s="101"/>
      <c r="R48" s="101"/>
      <c r="S48" s="101"/>
      <c r="T48" s="101"/>
      <c r="U48" s="101"/>
      <c r="V48" s="101"/>
      <c r="W48" s="101"/>
      <c r="X48" s="2"/>
      <c r="Y48" s="2"/>
    </row>
    <row r="49" spans="1:25" ht="39.950000000000003" customHeight="1">
      <c r="A49" s="339">
        <v>20</v>
      </c>
      <c r="B49" s="468" t="s">
        <v>2395</v>
      </c>
      <c r="C49" s="890" t="s">
        <v>676</v>
      </c>
      <c r="D49" s="932" t="s">
        <v>676</v>
      </c>
      <c r="E49" s="413">
        <v>1</v>
      </c>
      <c r="F49" s="530" t="s">
        <v>705</v>
      </c>
      <c r="G49" s="373" t="s">
        <v>1748</v>
      </c>
      <c r="H49" s="799"/>
      <c r="I49" s="1"/>
      <c r="J49" s="644">
        <v>332.98</v>
      </c>
      <c r="K49" s="1"/>
      <c r="L49" s="1"/>
      <c r="M49" s="644" t="s">
        <v>204</v>
      </c>
      <c r="N49" s="1"/>
      <c r="O49" s="101"/>
      <c r="P49" s="101"/>
      <c r="Q49" s="101"/>
      <c r="R49" s="101"/>
      <c r="S49" s="101"/>
      <c r="T49" s="101"/>
      <c r="U49" s="101"/>
      <c r="V49" s="101"/>
      <c r="W49" s="101"/>
      <c r="X49" s="2"/>
      <c r="Y49" s="2"/>
    </row>
    <row r="50" spans="1:25" ht="39.950000000000003" customHeight="1">
      <c r="A50" s="339">
        <v>21</v>
      </c>
      <c r="B50" s="468" t="s">
        <v>2396</v>
      </c>
      <c r="C50" s="890"/>
      <c r="D50" s="934"/>
      <c r="E50" s="413">
        <v>1</v>
      </c>
      <c r="F50" s="530" t="s">
        <v>706</v>
      </c>
      <c r="G50" s="537" t="s">
        <v>2344</v>
      </c>
      <c r="H50" s="799"/>
      <c r="I50" s="1"/>
      <c r="J50" s="644"/>
      <c r="K50" s="1"/>
      <c r="L50" s="1"/>
      <c r="M50" s="644"/>
      <c r="N50" s="1"/>
      <c r="O50" s="102">
        <v>1</v>
      </c>
      <c r="P50" s="101"/>
      <c r="Q50" s="101"/>
      <c r="R50" s="101"/>
      <c r="S50" s="101"/>
      <c r="T50" s="101"/>
      <c r="U50" s="101"/>
      <c r="V50" s="101"/>
      <c r="W50" s="101"/>
      <c r="X50" s="2"/>
      <c r="Y50" s="2"/>
    </row>
    <row r="51" spans="1:25" ht="39.950000000000003" customHeight="1">
      <c r="A51" s="339">
        <v>22</v>
      </c>
      <c r="B51" s="468" t="s">
        <v>2397</v>
      </c>
      <c r="C51" s="890"/>
      <c r="D51" s="933"/>
      <c r="E51" s="413">
        <v>1</v>
      </c>
      <c r="F51" s="530" t="s">
        <v>707</v>
      </c>
      <c r="G51" s="373" t="s">
        <v>1748</v>
      </c>
      <c r="H51" s="799"/>
      <c r="I51" s="1"/>
      <c r="J51" s="644"/>
      <c r="K51" s="1"/>
      <c r="L51" s="1"/>
      <c r="M51" s="644"/>
      <c r="N51" s="1"/>
      <c r="O51" s="101"/>
      <c r="P51" s="101"/>
      <c r="Q51" s="101"/>
      <c r="R51" s="101"/>
      <c r="S51" s="101"/>
      <c r="T51" s="101"/>
      <c r="U51" s="101"/>
      <c r="V51" s="101"/>
      <c r="W51" s="101"/>
      <c r="X51" s="2"/>
      <c r="Y51" s="2"/>
    </row>
    <row r="52" spans="1:25" ht="39.950000000000003" customHeight="1">
      <c r="A52" s="809">
        <v>23</v>
      </c>
      <c r="B52" s="926" t="s">
        <v>708</v>
      </c>
      <c r="C52" s="890" t="s">
        <v>709</v>
      </c>
      <c r="D52" s="891" t="s">
        <v>1547</v>
      </c>
      <c r="E52" s="413">
        <v>1</v>
      </c>
      <c r="F52" s="530" t="s">
        <v>710</v>
      </c>
      <c r="G52" s="929" t="s">
        <v>1563</v>
      </c>
      <c r="H52" s="799"/>
      <c r="I52" s="1"/>
      <c r="J52" s="644">
        <v>214.7</v>
      </c>
      <c r="K52" s="1"/>
      <c r="L52" s="1"/>
      <c r="M52" s="644" t="s">
        <v>204</v>
      </c>
      <c r="N52" s="1">
        <v>1</v>
      </c>
      <c r="O52" s="101"/>
      <c r="P52" s="101"/>
      <c r="Q52" s="101"/>
      <c r="R52" s="101"/>
      <c r="S52" s="101"/>
      <c r="T52" s="101"/>
      <c r="U52" s="101"/>
      <c r="V52" s="101"/>
      <c r="W52" s="101"/>
      <c r="X52" s="742">
        <v>50.15</v>
      </c>
      <c r="Y52" s="2" t="s">
        <v>1772</v>
      </c>
    </row>
    <row r="53" spans="1:25" ht="39.950000000000003" customHeight="1">
      <c r="A53" s="809"/>
      <c r="B53" s="926"/>
      <c r="C53" s="890"/>
      <c r="D53" s="893"/>
      <c r="E53" s="413">
        <v>2</v>
      </c>
      <c r="F53" s="530" t="s">
        <v>711</v>
      </c>
      <c r="G53" s="931"/>
      <c r="H53" s="799"/>
      <c r="I53" s="1"/>
      <c r="J53" s="644"/>
      <c r="K53" s="1"/>
      <c r="L53" s="1"/>
      <c r="M53" s="644"/>
      <c r="N53" s="1"/>
      <c r="O53" s="129"/>
      <c r="P53" s="129"/>
      <c r="Q53" s="129"/>
      <c r="R53" s="129"/>
      <c r="S53" s="129"/>
      <c r="T53" s="129"/>
      <c r="U53" s="129">
        <v>1</v>
      </c>
      <c r="V53" s="101"/>
      <c r="W53" s="101"/>
      <c r="X53" s="744"/>
      <c r="Y53" s="2"/>
    </row>
    <row r="54" spans="1:25" ht="39.950000000000003" customHeight="1">
      <c r="A54" s="809">
        <v>24</v>
      </c>
      <c r="B54" s="926" t="s">
        <v>712</v>
      </c>
      <c r="C54" s="890" t="s">
        <v>709</v>
      </c>
      <c r="D54" s="891" t="s">
        <v>1548</v>
      </c>
      <c r="E54" s="413">
        <v>1</v>
      </c>
      <c r="F54" s="530" t="s">
        <v>713</v>
      </c>
      <c r="G54" s="929" t="s">
        <v>1899</v>
      </c>
      <c r="H54" s="799"/>
      <c r="I54" s="1"/>
      <c r="J54" s="644">
        <v>214.68</v>
      </c>
      <c r="K54" s="1"/>
      <c r="L54" s="1"/>
      <c r="M54" s="644" t="s">
        <v>204</v>
      </c>
      <c r="N54" s="1"/>
      <c r="O54" s="102"/>
      <c r="P54" s="102"/>
      <c r="Q54" s="102">
        <v>1</v>
      </c>
      <c r="R54" s="101"/>
      <c r="S54" s="101"/>
      <c r="T54" s="101"/>
      <c r="U54" s="101"/>
      <c r="V54" s="101"/>
      <c r="W54" s="101"/>
      <c r="X54" s="742">
        <v>33.54</v>
      </c>
      <c r="Y54" s="2"/>
    </row>
    <row r="55" spans="1:25" ht="39.950000000000003" customHeight="1">
      <c r="A55" s="809"/>
      <c r="B55" s="926"/>
      <c r="C55" s="890"/>
      <c r="D55" s="893"/>
      <c r="E55" s="413">
        <v>2</v>
      </c>
      <c r="F55" s="530" t="s">
        <v>714</v>
      </c>
      <c r="G55" s="931"/>
      <c r="H55" s="799"/>
      <c r="I55" s="1"/>
      <c r="J55" s="644"/>
      <c r="K55" s="1"/>
      <c r="L55" s="1"/>
      <c r="M55" s="644"/>
      <c r="N55" s="1"/>
      <c r="O55" s="102"/>
      <c r="P55" s="102"/>
      <c r="Q55" s="102"/>
      <c r="R55" s="102">
        <v>1</v>
      </c>
      <c r="S55" s="101"/>
      <c r="T55" s="101"/>
      <c r="U55" s="101"/>
      <c r="V55" s="101"/>
      <c r="W55" s="101"/>
      <c r="X55" s="744"/>
      <c r="Y55" s="2"/>
    </row>
    <row r="56" spans="1:25" ht="39.950000000000003" customHeight="1">
      <c r="A56" s="809">
        <v>25</v>
      </c>
      <c r="B56" s="926" t="s">
        <v>715</v>
      </c>
      <c r="C56" s="890" t="s">
        <v>709</v>
      </c>
      <c r="D56" s="891" t="s">
        <v>1549</v>
      </c>
      <c r="E56" s="413">
        <v>1</v>
      </c>
      <c r="F56" s="530" t="s">
        <v>716</v>
      </c>
      <c r="G56" s="929" t="s">
        <v>1564</v>
      </c>
      <c r="H56" s="799"/>
      <c r="I56" s="1"/>
      <c r="J56" s="644">
        <v>216.75</v>
      </c>
      <c r="K56" s="1"/>
      <c r="L56" s="1"/>
      <c r="M56" s="644" t="s">
        <v>204</v>
      </c>
      <c r="N56" s="1"/>
      <c r="O56" s="129"/>
      <c r="P56" s="129"/>
      <c r="Q56" s="129"/>
      <c r="R56" s="129"/>
      <c r="S56" s="129"/>
      <c r="T56" s="129"/>
      <c r="U56" s="129">
        <v>1</v>
      </c>
      <c r="V56" s="101"/>
      <c r="W56" s="101"/>
      <c r="X56" s="742">
        <v>100.51</v>
      </c>
      <c r="Y56" s="2"/>
    </row>
    <row r="57" spans="1:25" ht="39.950000000000003" customHeight="1">
      <c r="A57" s="809"/>
      <c r="B57" s="926"/>
      <c r="C57" s="890"/>
      <c r="D57" s="893"/>
      <c r="E57" s="413">
        <v>2</v>
      </c>
      <c r="F57" s="530" t="s">
        <v>717</v>
      </c>
      <c r="G57" s="931"/>
      <c r="H57" s="799"/>
      <c r="I57" s="1"/>
      <c r="J57" s="644"/>
      <c r="K57" s="1"/>
      <c r="L57" s="1"/>
      <c r="M57" s="644"/>
      <c r="N57" s="1"/>
      <c r="O57" s="129"/>
      <c r="P57" s="129"/>
      <c r="Q57" s="129"/>
      <c r="R57" s="129"/>
      <c r="S57" s="129"/>
      <c r="T57" s="129"/>
      <c r="U57" s="129">
        <v>1</v>
      </c>
      <c r="V57" s="101"/>
      <c r="W57" s="101"/>
      <c r="X57" s="744"/>
      <c r="Y57" s="2"/>
    </row>
    <row r="58" spans="1:25" ht="39.950000000000003" customHeight="1">
      <c r="A58" s="809">
        <v>26</v>
      </c>
      <c r="B58" s="926" t="s">
        <v>718</v>
      </c>
      <c r="C58" s="890" t="s">
        <v>719</v>
      </c>
      <c r="D58" s="900" t="s">
        <v>1550</v>
      </c>
      <c r="E58" s="413">
        <v>1</v>
      </c>
      <c r="F58" s="530" t="s">
        <v>720</v>
      </c>
      <c r="G58" s="937" t="s">
        <v>1866</v>
      </c>
      <c r="H58" s="799"/>
      <c r="I58" s="1"/>
      <c r="J58" s="644">
        <v>339.89</v>
      </c>
      <c r="K58" s="1"/>
      <c r="L58" s="1"/>
      <c r="M58" s="644" t="s">
        <v>204</v>
      </c>
      <c r="N58" s="1"/>
      <c r="O58" s="129">
        <v>1</v>
      </c>
      <c r="P58" s="1"/>
      <c r="Q58" s="1"/>
      <c r="R58" s="1"/>
      <c r="S58" s="101"/>
      <c r="T58" s="101"/>
      <c r="U58" s="101"/>
      <c r="V58" s="101"/>
      <c r="W58" s="101"/>
      <c r="X58" s="2"/>
      <c r="Y58" s="2"/>
    </row>
    <row r="59" spans="1:25" ht="39.950000000000003" customHeight="1">
      <c r="A59" s="809"/>
      <c r="B59" s="926"/>
      <c r="C59" s="890"/>
      <c r="D59" s="901"/>
      <c r="E59" s="413">
        <v>2</v>
      </c>
      <c r="F59" s="530" t="s">
        <v>721</v>
      </c>
      <c r="G59" s="938"/>
      <c r="H59" s="799"/>
      <c r="I59" s="1"/>
      <c r="J59" s="644"/>
      <c r="K59" s="1"/>
      <c r="L59" s="1"/>
      <c r="M59" s="644"/>
      <c r="N59" s="1">
        <v>1</v>
      </c>
      <c r="O59" s="101"/>
      <c r="P59" s="101"/>
      <c r="Q59" s="101"/>
      <c r="R59" s="101"/>
      <c r="S59" s="101"/>
      <c r="T59" s="101"/>
      <c r="U59" s="101"/>
      <c r="V59" s="101"/>
      <c r="W59" s="101"/>
      <c r="X59" s="2"/>
      <c r="Y59" s="2"/>
    </row>
    <row r="60" spans="1:25" ht="39.950000000000003" customHeight="1">
      <c r="A60" s="809"/>
      <c r="B60" s="926"/>
      <c r="C60" s="890"/>
      <c r="D60" s="902"/>
      <c r="E60" s="413">
        <v>3</v>
      </c>
      <c r="F60" s="530" t="s">
        <v>722</v>
      </c>
      <c r="G60" s="939"/>
      <c r="H60" s="799"/>
      <c r="I60" s="1"/>
      <c r="J60" s="644"/>
      <c r="K60" s="1"/>
      <c r="L60" s="1"/>
      <c r="M60" s="644"/>
      <c r="N60" s="1"/>
      <c r="O60" s="129">
        <v>1</v>
      </c>
      <c r="P60" s="101"/>
      <c r="Q60" s="101"/>
      <c r="R60" s="101"/>
      <c r="S60" s="101"/>
      <c r="T60" s="101"/>
      <c r="U60" s="101"/>
      <c r="V60" s="101"/>
      <c r="W60" s="101"/>
      <c r="X60" s="2"/>
      <c r="Y60" s="2"/>
    </row>
    <row r="61" spans="1:25" ht="39.950000000000003" customHeight="1">
      <c r="A61" s="809">
        <v>27</v>
      </c>
      <c r="B61" s="926" t="s">
        <v>723</v>
      </c>
      <c r="C61" s="890" t="s">
        <v>719</v>
      </c>
      <c r="D61" s="900" t="s">
        <v>1551</v>
      </c>
      <c r="E61" s="413">
        <v>1</v>
      </c>
      <c r="F61" s="530" t="s">
        <v>724</v>
      </c>
      <c r="G61" s="929" t="s">
        <v>1560</v>
      </c>
      <c r="H61" s="799"/>
      <c r="I61" s="1"/>
      <c r="J61" s="644">
        <v>222.58</v>
      </c>
      <c r="K61" s="1"/>
      <c r="L61" s="1"/>
      <c r="M61" s="644" t="s">
        <v>204</v>
      </c>
      <c r="N61" s="1">
        <v>1</v>
      </c>
      <c r="O61" s="101"/>
      <c r="P61" s="101"/>
      <c r="Q61" s="101"/>
      <c r="R61" s="101"/>
      <c r="S61" s="101"/>
      <c r="T61" s="101"/>
      <c r="U61" s="101"/>
      <c r="V61" s="101"/>
      <c r="W61" s="101"/>
      <c r="X61" s="2"/>
      <c r="Y61" s="2" t="s">
        <v>1773</v>
      </c>
    </row>
    <row r="62" spans="1:25" ht="39.950000000000003" customHeight="1">
      <c r="A62" s="809"/>
      <c r="B62" s="926"/>
      <c r="C62" s="890"/>
      <c r="D62" s="902"/>
      <c r="E62" s="413">
        <v>2</v>
      </c>
      <c r="F62" s="530" t="s">
        <v>725</v>
      </c>
      <c r="G62" s="931"/>
      <c r="H62" s="799"/>
      <c r="I62" s="1"/>
      <c r="J62" s="644"/>
      <c r="K62" s="1"/>
      <c r="L62" s="1"/>
      <c r="M62" s="644"/>
      <c r="N62" s="1">
        <v>1</v>
      </c>
      <c r="O62" s="101"/>
      <c r="P62" s="101"/>
      <c r="Q62" s="101"/>
      <c r="R62" s="101"/>
      <c r="S62" s="101"/>
      <c r="T62" s="101"/>
      <c r="U62" s="101"/>
      <c r="V62" s="101"/>
      <c r="W62" s="101"/>
      <c r="X62" s="2"/>
      <c r="Y62" s="2" t="s">
        <v>1773</v>
      </c>
    </row>
    <row r="63" spans="1:25" ht="45" customHeight="1">
      <c r="A63" s="265">
        <v>28</v>
      </c>
      <c r="B63" s="468" t="s">
        <v>726</v>
      </c>
      <c r="C63" s="524" t="s">
        <v>719</v>
      </c>
      <c r="D63" s="506" t="s">
        <v>1552</v>
      </c>
      <c r="E63" s="414">
        <v>1</v>
      </c>
      <c r="F63" s="530" t="s">
        <v>727</v>
      </c>
      <c r="G63" s="373" t="s">
        <v>1565</v>
      </c>
      <c r="H63" s="41"/>
      <c r="I63" s="1"/>
      <c r="J63" s="53">
        <v>111.36</v>
      </c>
      <c r="K63" s="1"/>
      <c r="L63" s="1"/>
      <c r="M63" s="51" t="s">
        <v>204</v>
      </c>
      <c r="N63" s="1"/>
      <c r="O63" s="332"/>
      <c r="P63" s="102">
        <v>1</v>
      </c>
      <c r="Q63" s="101"/>
      <c r="R63" s="101"/>
      <c r="S63" s="101"/>
      <c r="T63" s="101"/>
      <c r="U63" s="101"/>
      <c r="V63" s="101"/>
      <c r="W63" s="101"/>
      <c r="X63" s="606">
        <v>16.66</v>
      </c>
      <c r="Y63" s="2"/>
    </row>
    <row r="64" spans="1:25" ht="49.5" customHeight="1">
      <c r="A64" s="265">
        <v>29</v>
      </c>
      <c r="B64" s="468" t="s">
        <v>728</v>
      </c>
      <c r="C64" s="524" t="s">
        <v>719</v>
      </c>
      <c r="D64" s="506" t="s">
        <v>719</v>
      </c>
      <c r="E64" s="414">
        <v>1</v>
      </c>
      <c r="F64" s="530" t="s">
        <v>729</v>
      </c>
      <c r="G64" s="373" t="s">
        <v>1565</v>
      </c>
      <c r="H64" s="41"/>
      <c r="I64" s="1"/>
      <c r="J64" s="53">
        <v>110.65</v>
      </c>
      <c r="K64" s="1"/>
      <c r="L64" s="1"/>
      <c r="M64" s="51" t="s">
        <v>204</v>
      </c>
      <c r="N64" s="1"/>
      <c r="O64" s="102"/>
      <c r="P64" s="102"/>
      <c r="Q64" s="102"/>
      <c r="R64" s="102"/>
      <c r="S64" s="102"/>
      <c r="T64" s="102"/>
      <c r="U64" s="102">
        <v>1</v>
      </c>
      <c r="V64" s="101"/>
      <c r="W64" s="101"/>
      <c r="X64" s="336">
        <v>48.16</v>
      </c>
      <c r="Y64" s="2"/>
    </row>
    <row r="65" spans="1:25" ht="39.950000000000003" customHeight="1">
      <c r="A65" s="809">
        <v>30</v>
      </c>
      <c r="B65" s="926" t="s">
        <v>730</v>
      </c>
      <c r="C65" s="890" t="s">
        <v>719</v>
      </c>
      <c r="D65" s="900" t="s">
        <v>1553</v>
      </c>
      <c r="E65" s="413">
        <v>1</v>
      </c>
      <c r="F65" s="530" t="s">
        <v>731</v>
      </c>
      <c r="G65" s="929" t="s">
        <v>1898</v>
      </c>
      <c r="H65" s="799"/>
      <c r="I65" s="1"/>
      <c r="J65" s="644">
        <v>337.85</v>
      </c>
      <c r="K65" s="1"/>
      <c r="L65" s="1"/>
      <c r="M65" s="644" t="s">
        <v>204</v>
      </c>
      <c r="N65" s="1">
        <v>1</v>
      </c>
      <c r="O65" s="101"/>
      <c r="P65" s="101"/>
      <c r="Q65" s="101"/>
      <c r="R65" s="101"/>
      <c r="S65" s="101"/>
      <c r="T65" s="101"/>
      <c r="U65" s="101"/>
      <c r="V65" s="101"/>
      <c r="W65" s="101"/>
      <c r="X65" s="2"/>
      <c r="Y65" s="2"/>
    </row>
    <row r="66" spans="1:25" ht="39.950000000000003" customHeight="1">
      <c r="A66" s="809"/>
      <c r="B66" s="926"/>
      <c r="C66" s="890"/>
      <c r="D66" s="901"/>
      <c r="E66" s="413">
        <v>2</v>
      </c>
      <c r="F66" s="530" t="s">
        <v>732</v>
      </c>
      <c r="G66" s="930"/>
      <c r="H66" s="799"/>
      <c r="I66" s="1"/>
      <c r="J66" s="644"/>
      <c r="K66" s="1"/>
      <c r="L66" s="1"/>
      <c r="M66" s="644"/>
      <c r="N66" s="1"/>
      <c r="O66" s="102">
        <v>1</v>
      </c>
      <c r="P66" s="101"/>
      <c r="Q66" s="101"/>
      <c r="R66" s="101"/>
      <c r="S66" s="101"/>
      <c r="T66" s="101"/>
      <c r="U66" s="101"/>
      <c r="V66" s="101"/>
      <c r="W66" s="101"/>
      <c r="X66" s="2"/>
      <c r="Y66" s="2"/>
    </row>
    <row r="67" spans="1:25" ht="39.950000000000003" customHeight="1">
      <c r="A67" s="809"/>
      <c r="B67" s="926"/>
      <c r="C67" s="890"/>
      <c r="D67" s="902"/>
      <c r="E67" s="413">
        <v>3</v>
      </c>
      <c r="F67" s="530" t="s">
        <v>733</v>
      </c>
      <c r="G67" s="931"/>
      <c r="H67" s="799"/>
      <c r="I67" s="1"/>
      <c r="J67" s="644"/>
      <c r="K67" s="1"/>
      <c r="L67" s="1"/>
      <c r="M67" s="644"/>
      <c r="N67" s="1"/>
      <c r="O67" s="102">
        <v>1</v>
      </c>
      <c r="P67" s="101"/>
      <c r="Q67" s="101"/>
      <c r="R67" s="101"/>
      <c r="S67" s="101"/>
      <c r="T67" s="101"/>
      <c r="U67" s="101"/>
      <c r="V67" s="101"/>
      <c r="W67" s="101"/>
      <c r="X67" s="2"/>
      <c r="Y67" s="2"/>
    </row>
    <row r="68" spans="1:25" ht="39.950000000000003" customHeight="1">
      <c r="A68" s="809">
        <v>31</v>
      </c>
      <c r="B68" s="926" t="s">
        <v>734</v>
      </c>
      <c r="C68" s="890" t="s">
        <v>719</v>
      </c>
      <c r="D68" s="900" t="s">
        <v>1554</v>
      </c>
      <c r="E68" s="413">
        <v>1</v>
      </c>
      <c r="F68" s="530" t="s">
        <v>735</v>
      </c>
      <c r="G68" s="929" t="s">
        <v>1560</v>
      </c>
      <c r="H68" s="799"/>
      <c r="I68" s="1"/>
      <c r="J68" s="644">
        <v>230.08</v>
      </c>
      <c r="K68" s="1"/>
      <c r="L68" s="1"/>
      <c r="M68" s="644" t="s">
        <v>204</v>
      </c>
      <c r="N68" s="1">
        <v>1</v>
      </c>
      <c r="O68" s="101"/>
      <c r="P68" s="101"/>
      <c r="Q68" s="101"/>
      <c r="R68" s="101"/>
      <c r="S68" s="101"/>
      <c r="T68" s="101"/>
      <c r="U68" s="101"/>
      <c r="V68" s="101"/>
      <c r="W68" s="101"/>
      <c r="X68" s="2"/>
      <c r="Y68" s="2" t="s">
        <v>1774</v>
      </c>
    </row>
    <row r="69" spans="1:25" ht="39.950000000000003" customHeight="1">
      <c r="A69" s="830"/>
      <c r="B69" s="832"/>
      <c r="C69" s="885"/>
      <c r="D69" s="901"/>
      <c r="E69" s="414">
        <v>2</v>
      </c>
      <c r="F69" s="531" t="s">
        <v>736</v>
      </c>
      <c r="G69" s="930"/>
      <c r="H69" s="936"/>
      <c r="I69" s="38"/>
      <c r="J69" s="699"/>
      <c r="K69" s="38"/>
      <c r="L69" s="38"/>
      <c r="M69" s="699"/>
      <c r="N69" s="38">
        <v>1</v>
      </c>
      <c r="O69" s="124"/>
      <c r="P69" s="124"/>
      <c r="Q69" s="124"/>
      <c r="R69" s="124"/>
      <c r="S69" s="124"/>
      <c r="T69" s="124"/>
      <c r="U69" s="124"/>
      <c r="V69" s="124"/>
      <c r="W69" s="124"/>
      <c r="X69" s="85"/>
      <c r="Y69" s="85" t="s">
        <v>1774</v>
      </c>
    </row>
    <row r="70" spans="1:25" ht="39.950000000000003" customHeight="1">
      <c r="A70" s="271">
        <v>32</v>
      </c>
      <c r="B70" s="296" t="s">
        <v>2134</v>
      </c>
      <c r="C70" s="408" t="s">
        <v>709</v>
      </c>
      <c r="D70" s="454" t="s">
        <v>2135</v>
      </c>
      <c r="E70" s="490">
        <v>1</v>
      </c>
      <c r="F70" s="522" t="s">
        <v>2136</v>
      </c>
      <c r="G70" s="225" t="s">
        <v>1748</v>
      </c>
      <c r="H70" s="1"/>
      <c r="I70" s="322"/>
      <c r="J70" s="324">
        <v>108.38</v>
      </c>
      <c r="K70" s="3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</row>
    <row r="71" spans="1:25" ht="39.950000000000003" customHeight="1">
      <c r="A71" s="275">
        <v>33</v>
      </c>
      <c r="B71" s="540" t="s">
        <v>2137</v>
      </c>
      <c r="C71" s="541" t="s">
        <v>709</v>
      </c>
      <c r="D71" s="526" t="s">
        <v>2138</v>
      </c>
      <c r="E71" s="528">
        <v>1</v>
      </c>
      <c r="F71" s="532" t="s">
        <v>2139</v>
      </c>
      <c r="G71" s="225" t="s">
        <v>1748</v>
      </c>
      <c r="H71" s="1"/>
      <c r="I71" s="322"/>
      <c r="J71" s="324">
        <v>107.52</v>
      </c>
      <c r="K71" s="3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</row>
    <row r="72" spans="1:25" ht="39.950000000000003" customHeight="1">
      <c r="A72" s="271">
        <v>34</v>
      </c>
      <c r="B72" s="296" t="s">
        <v>2140</v>
      </c>
      <c r="C72" s="408" t="s">
        <v>719</v>
      </c>
      <c r="D72" s="408" t="s">
        <v>719</v>
      </c>
      <c r="E72" s="415">
        <v>1</v>
      </c>
      <c r="F72" s="525" t="s">
        <v>2141</v>
      </c>
      <c r="G72" s="225" t="s">
        <v>1748</v>
      </c>
      <c r="H72" s="1"/>
      <c r="I72" s="322"/>
      <c r="J72" s="324">
        <v>110.65</v>
      </c>
      <c r="K72" s="3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</row>
    <row r="73" spans="1:25" ht="39.950000000000003" customHeight="1">
      <c r="A73" s="271">
        <v>35</v>
      </c>
      <c r="B73" s="296" t="s">
        <v>2142</v>
      </c>
      <c r="C73" s="408" t="s">
        <v>719</v>
      </c>
      <c r="D73" s="408" t="s">
        <v>1552</v>
      </c>
      <c r="E73" s="415">
        <v>1</v>
      </c>
      <c r="F73" s="533" t="s">
        <v>2143</v>
      </c>
      <c r="G73" s="538" t="s">
        <v>2144</v>
      </c>
      <c r="H73" s="1"/>
      <c r="I73" s="322"/>
      <c r="J73" s="324">
        <v>111.36</v>
      </c>
      <c r="K73" s="323"/>
      <c r="L73" s="1"/>
      <c r="M73" s="1"/>
      <c r="N73" s="1">
        <v>1</v>
      </c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</row>
    <row r="74" spans="1:25" ht="39.950000000000003" customHeight="1">
      <c r="A74" s="271">
        <v>36</v>
      </c>
      <c r="B74" s="296" t="s">
        <v>2145</v>
      </c>
      <c r="C74" s="408" t="s">
        <v>719</v>
      </c>
      <c r="D74" s="408" t="s">
        <v>1554</v>
      </c>
      <c r="E74" s="415">
        <v>1</v>
      </c>
      <c r="F74" s="533" t="s">
        <v>2146</v>
      </c>
      <c r="G74" s="539" t="s">
        <v>1748</v>
      </c>
      <c r="H74" s="1"/>
      <c r="I74" s="322"/>
      <c r="J74" s="324">
        <v>115.03</v>
      </c>
      <c r="K74" s="3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</row>
    <row r="75" spans="1:25" ht="39.950000000000003" customHeight="1">
      <c r="A75" s="271">
        <v>37</v>
      </c>
      <c r="B75" s="296" t="s">
        <v>2147</v>
      </c>
      <c r="C75" s="408" t="s">
        <v>719</v>
      </c>
      <c r="D75" s="408" t="s">
        <v>2148</v>
      </c>
      <c r="E75" s="415">
        <v>1</v>
      </c>
      <c r="F75" s="523" t="s">
        <v>2149</v>
      </c>
      <c r="G75" s="538" t="s">
        <v>2150</v>
      </c>
      <c r="H75" s="1"/>
      <c r="I75" s="322"/>
      <c r="J75" s="324">
        <v>112.62</v>
      </c>
      <c r="K75" s="323"/>
      <c r="L75" s="1"/>
      <c r="M75" s="1"/>
      <c r="N75" s="1">
        <v>1</v>
      </c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</row>
    <row r="76" spans="1:25" ht="39.950000000000003" customHeight="1">
      <c r="A76" s="271">
        <v>38</v>
      </c>
      <c r="B76" s="296" t="s">
        <v>2151</v>
      </c>
      <c r="C76" s="408" t="s">
        <v>719</v>
      </c>
      <c r="D76" s="408" t="s">
        <v>2152</v>
      </c>
      <c r="E76" s="415">
        <v>1</v>
      </c>
      <c r="F76" s="523" t="s">
        <v>2153</v>
      </c>
      <c r="G76" s="538" t="s">
        <v>2150</v>
      </c>
      <c r="H76" s="1"/>
      <c r="I76" s="322"/>
      <c r="J76" s="324">
        <v>112.82</v>
      </c>
      <c r="K76" s="323"/>
      <c r="L76" s="1"/>
      <c r="M76" s="1"/>
      <c r="N76" s="1">
        <v>1</v>
      </c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</row>
    <row r="77" spans="1:25" ht="39.950000000000003" customHeight="1">
      <c r="A77" s="696">
        <v>39</v>
      </c>
      <c r="B77" s="941" t="s">
        <v>2154</v>
      </c>
      <c r="C77" s="942" t="s">
        <v>2155</v>
      </c>
      <c r="D77" s="945" t="s">
        <v>2156</v>
      </c>
      <c r="E77" s="415">
        <v>1</v>
      </c>
      <c r="F77" s="523" t="s">
        <v>2157</v>
      </c>
      <c r="G77" s="946" t="s">
        <v>1748</v>
      </c>
      <c r="H77" s="1"/>
      <c r="I77" s="322"/>
      <c r="J77" s="911">
        <v>325.35000000000002</v>
      </c>
      <c r="K77" s="3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</row>
    <row r="78" spans="1:25" ht="39.950000000000003" customHeight="1">
      <c r="A78" s="829"/>
      <c r="B78" s="941"/>
      <c r="C78" s="943"/>
      <c r="D78" s="945"/>
      <c r="E78" s="415">
        <v>2</v>
      </c>
      <c r="F78" s="533" t="s">
        <v>2158</v>
      </c>
      <c r="G78" s="946"/>
      <c r="H78" s="1"/>
      <c r="I78" s="322"/>
      <c r="J78" s="940"/>
      <c r="K78" s="3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</row>
    <row r="79" spans="1:25" ht="39.950000000000003" customHeight="1">
      <c r="A79" s="697"/>
      <c r="B79" s="941"/>
      <c r="C79" s="944"/>
      <c r="D79" s="945"/>
      <c r="E79" s="415">
        <v>3</v>
      </c>
      <c r="F79" s="533" t="s">
        <v>2159</v>
      </c>
      <c r="G79" s="946"/>
      <c r="H79" s="1"/>
      <c r="I79" s="322"/>
      <c r="J79" s="912"/>
      <c r="K79" s="3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</row>
    <row r="80" spans="1:25" ht="39.950000000000003" customHeight="1">
      <c r="A80" s="271">
        <v>40</v>
      </c>
      <c r="B80" s="296" t="s">
        <v>2160</v>
      </c>
      <c r="C80" s="408" t="s">
        <v>2155</v>
      </c>
      <c r="D80" s="408" t="s">
        <v>2161</v>
      </c>
      <c r="E80" s="415">
        <v>1</v>
      </c>
      <c r="F80" s="533" t="s">
        <v>2162</v>
      </c>
      <c r="G80" s="539" t="s">
        <v>1748</v>
      </c>
      <c r="H80" s="1"/>
      <c r="I80" s="322"/>
      <c r="J80" s="314">
        <v>108.45</v>
      </c>
      <c r="K80" s="3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</row>
    <row r="81" spans="1:25" ht="39.950000000000003" customHeight="1">
      <c r="A81" s="271">
        <v>41</v>
      </c>
      <c r="B81" s="296" t="s">
        <v>2163</v>
      </c>
      <c r="C81" s="408" t="s">
        <v>2155</v>
      </c>
      <c r="D81" s="408" t="s">
        <v>2164</v>
      </c>
      <c r="E81" s="415">
        <v>1</v>
      </c>
      <c r="F81" s="523" t="s">
        <v>2165</v>
      </c>
      <c r="G81" s="539" t="s">
        <v>1748</v>
      </c>
      <c r="H81" s="1"/>
      <c r="I81" s="322"/>
      <c r="J81" s="314">
        <v>108.48</v>
      </c>
      <c r="K81" s="3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</row>
    <row r="82" spans="1:25" ht="39.950000000000003" customHeight="1">
      <c r="A82" s="271">
        <v>42</v>
      </c>
      <c r="B82" s="296" t="s">
        <v>2166</v>
      </c>
      <c r="C82" s="408" t="s">
        <v>2155</v>
      </c>
      <c r="D82" s="408" t="s">
        <v>2167</v>
      </c>
      <c r="E82" s="415">
        <v>1</v>
      </c>
      <c r="F82" s="523" t="s">
        <v>2168</v>
      </c>
      <c r="G82" s="539" t="s">
        <v>1748</v>
      </c>
      <c r="H82" s="1"/>
      <c r="I82" s="322"/>
      <c r="J82" s="324">
        <v>108.5</v>
      </c>
      <c r="K82" s="3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</row>
    <row r="83" spans="1:25" ht="39.950000000000003" customHeight="1">
      <c r="A83" s="271">
        <v>43</v>
      </c>
      <c r="B83" s="296" t="s">
        <v>2169</v>
      </c>
      <c r="C83" s="408" t="s">
        <v>2155</v>
      </c>
      <c r="D83" s="294" t="s">
        <v>2170</v>
      </c>
      <c r="E83" s="415">
        <v>1</v>
      </c>
      <c r="F83" s="523" t="s">
        <v>2171</v>
      </c>
      <c r="G83" s="539" t="s">
        <v>1748</v>
      </c>
      <c r="H83" s="1"/>
      <c r="I83" s="322"/>
      <c r="J83" s="324">
        <v>107.55</v>
      </c>
      <c r="K83" s="3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</row>
    <row r="84" spans="1:25" ht="39.950000000000003" customHeight="1">
      <c r="A84" s="271">
        <v>44</v>
      </c>
      <c r="B84" s="296" t="s">
        <v>2172</v>
      </c>
      <c r="C84" s="408" t="s">
        <v>2155</v>
      </c>
      <c r="D84" s="408" t="s">
        <v>2173</v>
      </c>
      <c r="E84" s="415">
        <v>1</v>
      </c>
      <c r="F84" s="523" t="s">
        <v>2174</v>
      </c>
      <c r="G84" s="539" t="s">
        <v>1748</v>
      </c>
      <c r="H84" s="1"/>
      <c r="I84" s="322"/>
      <c r="J84" s="324">
        <v>109.27</v>
      </c>
      <c r="K84" s="3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</row>
    <row r="85" spans="1:25" ht="39.950000000000003" customHeight="1">
      <c r="A85" s="271">
        <v>45</v>
      </c>
      <c r="B85" s="296" t="s">
        <v>2175</v>
      </c>
      <c r="C85" s="408" t="s">
        <v>676</v>
      </c>
      <c r="D85" s="408" t="s">
        <v>1543</v>
      </c>
      <c r="E85" s="415">
        <v>1</v>
      </c>
      <c r="F85" s="533" t="s">
        <v>2176</v>
      </c>
      <c r="G85" s="539" t="s">
        <v>1748</v>
      </c>
      <c r="H85" s="1"/>
      <c r="I85" s="322"/>
      <c r="J85" s="324">
        <v>11064</v>
      </c>
      <c r="K85" s="3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</row>
    <row r="86" spans="1:25" ht="39.950000000000003" customHeight="1">
      <c r="A86" s="271">
        <v>46</v>
      </c>
      <c r="B86" s="296" t="s">
        <v>2177</v>
      </c>
      <c r="C86" s="408" t="s">
        <v>676</v>
      </c>
      <c r="D86" s="408" t="s">
        <v>1545</v>
      </c>
      <c r="E86" s="415">
        <v>1</v>
      </c>
      <c r="F86" s="533" t="s">
        <v>2178</v>
      </c>
      <c r="G86" s="539" t="s">
        <v>2179</v>
      </c>
      <c r="H86" s="1"/>
      <c r="I86" s="322"/>
      <c r="J86" s="324">
        <v>109.56</v>
      </c>
      <c r="K86" s="323"/>
      <c r="L86" s="1"/>
      <c r="M86" s="1"/>
      <c r="N86" s="1"/>
      <c r="O86" s="102">
        <v>1</v>
      </c>
      <c r="P86" s="1"/>
      <c r="Q86" s="1"/>
      <c r="R86" s="1"/>
      <c r="S86" s="1"/>
      <c r="T86" s="1"/>
      <c r="U86" s="1"/>
      <c r="V86" s="1"/>
      <c r="W86" s="1"/>
      <c r="X86" s="2"/>
      <c r="Y86" s="2"/>
    </row>
    <row r="87" spans="1:25" ht="39.950000000000003" customHeight="1">
      <c r="A87" s="271">
        <v>47</v>
      </c>
      <c r="B87" s="296" t="s">
        <v>2180</v>
      </c>
      <c r="C87" s="942" t="s">
        <v>2181</v>
      </c>
      <c r="D87" s="942" t="s">
        <v>2472</v>
      </c>
      <c r="E87" s="529">
        <v>1</v>
      </c>
      <c r="F87" s="534" t="s">
        <v>2182</v>
      </c>
      <c r="G87" s="538" t="s">
        <v>2183</v>
      </c>
      <c r="H87" s="1"/>
      <c r="I87" s="322"/>
      <c r="J87" s="787">
        <v>346.07</v>
      </c>
      <c r="K87" s="323"/>
      <c r="L87" s="1"/>
      <c r="M87" s="1"/>
      <c r="N87" s="1">
        <v>1</v>
      </c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</row>
    <row r="88" spans="1:25" ht="48" customHeight="1">
      <c r="A88" s="271">
        <v>48</v>
      </c>
      <c r="B88" s="296" t="s">
        <v>2184</v>
      </c>
      <c r="C88" s="943"/>
      <c r="D88" s="943"/>
      <c r="E88" s="529">
        <v>1</v>
      </c>
      <c r="F88" s="534" t="s">
        <v>2185</v>
      </c>
      <c r="G88" s="536" t="s">
        <v>2471</v>
      </c>
      <c r="H88" s="1"/>
      <c r="I88" s="322"/>
      <c r="J88" s="787"/>
      <c r="K88" s="323"/>
      <c r="L88" s="1"/>
      <c r="M88" s="1"/>
      <c r="N88" s="1">
        <v>1</v>
      </c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</row>
    <row r="89" spans="1:25" ht="51.75" customHeight="1">
      <c r="A89" s="271">
        <v>49</v>
      </c>
      <c r="B89" s="296" t="s">
        <v>2187</v>
      </c>
      <c r="C89" s="944"/>
      <c r="D89" s="944"/>
      <c r="E89" s="529">
        <v>1</v>
      </c>
      <c r="F89" s="535" t="s">
        <v>2188</v>
      </c>
      <c r="G89" s="538" t="s">
        <v>2186</v>
      </c>
      <c r="H89" s="1"/>
      <c r="I89" s="322"/>
      <c r="J89" s="787"/>
      <c r="K89" s="323"/>
      <c r="L89" s="1"/>
      <c r="M89" s="1"/>
      <c r="N89" s="1">
        <v>1</v>
      </c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</row>
    <row r="90" spans="1:25" ht="15" customHeight="1">
      <c r="A90" s="259"/>
      <c r="B90" s="68" t="s">
        <v>206</v>
      </c>
      <c r="C90" s="68"/>
      <c r="D90" s="92"/>
      <c r="E90" s="21">
        <f>E17+E24+E25+E26+E28+E29+E30+E33+E36+E38+E43+E44+E48+E51+E53+E55+E57+E60+E62+E63+E64+E67+E69+E10+E70+E71+E72+E73+E74+E75+E76+E79+E80+E81+E82+E83+E84+E85+E86+E87+E88+E89+E31+E32+E45+E46+E47+E49+E50</f>
        <v>82</v>
      </c>
      <c r="F90" s="1"/>
      <c r="G90" s="114"/>
      <c r="H90" s="1"/>
      <c r="I90" s="1"/>
      <c r="J90" s="54">
        <f>SUM(J11:L89)</f>
        <v>19701.030000000002</v>
      </c>
      <c r="K90" s="1"/>
      <c r="L90" s="1"/>
      <c r="M90" s="1"/>
      <c r="N90" s="21">
        <f>SUM(N8:N89)</f>
        <v>30</v>
      </c>
      <c r="O90" s="68">
        <f t="shared" ref="O90:X90" si="0">SUM(O8:O89)</f>
        <v>9</v>
      </c>
      <c r="P90" s="68">
        <f t="shared" si="0"/>
        <v>6</v>
      </c>
      <c r="Q90" s="68">
        <f t="shared" si="0"/>
        <v>6</v>
      </c>
      <c r="R90" s="68">
        <f t="shared" si="0"/>
        <v>4</v>
      </c>
      <c r="S90" s="68">
        <f t="shared" si="0"/>
        <v>3</v>
      </c>
      <c r="T90" s="68">
        <f t="shared" si="0"/>
        <v>1</v>
      </c>
      <c r="U90" s="68">
        <f t="shared" si="0"/>
        <v>4</v>
      </c>
      <c r="V90" s="68">
        <f t="shared" si="0"/>
        <v>0</v>
      </c>
      <c r="W90" s="68">
        <f t="shared" si="0"/>
        <v>0</v>
      </c>
      <c r="X90" s="68">
        <f t="shared" si="0"/>
        <v>522.53</v>
      </c>
      <c r="Y90" s="2"/>
    </row>
    <row r="91" spans="1:25" ht="24.95" customHeight="1"/>
    <row r="92" spans="1:25" ht="24.95" customHeight="1"/>
    <row r="93" spans="1:25" ht="24.95" customHeight="1"/>
    <row r="94" spans="1:25" ht="24.95" customHeight="1"/>
    <row r="95" spans="1:25" ht="24.95" customHeight="1"/>
    <row r="96" spans="1:25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</sheetData>
  <mergeCells count="174">
    <mergeCell ref="X11:X17"/>
    <mergeCell ref="X34:X36"/>
    <mergeCell ref="X37:X38"/>
    <mergeCell ref="X39:X43"/>
    <mergeCell ref="J77:J79"/>
    <mergeCell ref="B77:B79"/>
    <mergeCell ref="C77:C79"/>
    <mergeCell ref="D77:D79"/>
    <mergeCell ref="G77:G79"/>
    <mergeCell ref="C87:C89"/>
    <mergeCell ref="D87:D89"/>
    <mergeCell ref="A77:A79"/>
    <mergeCell ref="M8:M10"/>
    <mergeCell ref="A58:A60"/>
    <mergeCell ref="B58:B60"/>
    <mergeCell ref="C58:C60"/>
    <mergeCell ref="B61:B62"/>
    <mergeCell ref="C61:C62"/>
    <mergeCell ref="A56:A57"/>
    <mergeCell ref="B56:B57"/>
    <mergeCell ref="C56:C57"/>
    <mergeCell ref="A54:A55"/>
    <mergeCell ref="B54:B55"/>
    <mergeCell ref="C54:C55"/>
    <mergeCell ref="A52:A53"/>
    <mergeCell ref="B52:B53"/>
    <mergeCell ref="C52:C53"/>
    <mergeCell ref="J52:J53"/>
    <mergeCell ref="Y8:Y10"/>
    <mergeCell ref="X54:X55"/>
    <mergeCell ref="G18:G24"/>
    <mergeCell ref="G68:G69"/>
    <mergeCell ref="D56:D57"/>
    <mergeCell ref="D58:D60"/>
    <mergeCell ref="D61:D62"/>
    <mergeCell ref="D65:D67"/>
    <mergeCell ref="M61:M62"/>
    <mergeCell ref="H58:H60"/>
    <mergeCell ref="G58:G60"/>
    <mergeCell ref="G61:G62"/>
    <mergeCell ref="J61:J62"/>
    <mergeCell ref="J54:J55"/>
    <mergeCell ref="M54:M55"/>
    <mergeCell ref="H56:H57"/>
    <mergeCell ref="J56:J57"/>
    <mergeCell ref="M56:M57"/>
    <mergeCell ref="H54:H55"/>
    <mergeCell ref="D54:D55"/>
    <mergeCell ref="G54:G55"/>
    <mergeCell ref="G56:G57"/>
    <mergeCell ref="M49:M51"/>
    <mergeCell ref="H52:H53"/>
    <mergeCell ref="A2:Y2"/>
    <mergeCell ref="A1:Y1"/>
    <mergeCell ref="J65:J67"/>
    <mergeCell ref="M65:M67"/>
    <mergeCell ref="A68:A69"/>
    <mergeCell ref="B68:B69"/>
    <mergeCell ref="C68:C69"/>
    <mergeCell ref="H68:H69"/>
    <mergeCell ref="J68:J69"/>
    <mergeCell ref="M68:M69"/>
    <mergeCell ref="A65:A67"/>
    <mergeCell ref="B65:B67"/>
    <mergeCell ref="C65:C67"/>
    <mergeCell ref="H65:H67"/>
    <mergeCell ref="J58:J60"/>
    <mergeCell ref="M58:M60"/>
    <mergeCell ref="A61:A62"/>
    <mergeCell ref="A8:A10"/>
    <mergeCell ref="B8:B10"/>
    <mergeCell ref="D68:D69"/>
    <mergeCell ref="G5:G7"/>
    <mergeCell ref="G8:G10"/>
    <mergeCell ref="H61:H62"/>
    <mergeCell ref="G65:G67"/>
    <mergeCell ref="M52:M53"/>
    <mergeCell ref="C49:C51"/>
    <mergeCell ref="H49:H51"/>
    <mergeCell ref="D52:D53"/>
    <mergeCell ref="D49:D51"/>
    <mergeCell ref="J49:J51"/>
    <mergeCell ref="G52:G53"/>
    <mergeCell ref="M39:M43"/>
    <mergeCell ref="C45:C48"/>
    <mergeCell ref="H45:H48"/>
    <mergeCell ref="J45:J48"/>
    <mergeCell ref="M45:M48"/>
    <mergeCell ref="A39:A43"/>
    <mergeCell ref="B39:B43"/>
    <mergeCell ref="C39:C43"/>
    <mergeCell ref="H39:H43"/>
    <mergeCell ref="D39:D43"/>
    <mergeCell ref="D45:D48"/>
    <mergeCell ref="J39:J43"/>
    <mergeCell ref="G39:G43"/>
    <mergeCell ref="M34:M36"/>
    <mergeCell ref="A37:A38"/>
    <mergeCell ref="B37:B38"/>
    <mergeCell ref="C37:C38"/>
    <mergeCell ref="H37:H38"/>
    <mergeCell ref="J37:J38"/>
    <mergeCell ref="M37:M38"/>
    <mergeCell ref="A34:A36"/>
    <mergeCell ref="B34:B36"/>
    <mergeCell ref="C34:C36"/>
    <mergeCell ref="H34:H36"/>
    <mergeCell ref="D34:D36"/>
    <mergeCell ref="D37:D38"/>
    <mergeCell ref="J34:J36"/>
    <mergeCell ref="G34:G36"/>
    <mergeCell ref="G37:G38"/>
    <mergeCell ref="G11:G17"/>
    <mergeCell ref="M27:M28"/>
    <mergeCell ref="C31:C33"/>
    <mergeCell ref="H31:H33"/>
    <mergeCell ref="J31:J33"/>
    <mergeCell ref="M31:M33"/>
    <mergeCell ref="A27:A28"/>
    <mergeCell ref="B27:B28"/>
    <mergeCell ref="C27:C28"/>
    <mergeCell ref="H27:H28"/>
    <mergeCell ref="D27:D28"/>
    <mergeCell ref="D31:D33"/>
    <mergeCell ref="J27:J28"/>
    <mergeCell ref="G27:G28"/>
    <mergeCell ref="A5:A7"/>
    <mergeCell ref="B5:B7"/>
    <mergeCell ref="C5:C7"/>
    <mergeCell ref="D5:D7"/>
    <mergeCell ref="M11:M17"/>
    <mergeCell ref="A18:A24"/>
    <mergeCell ref="B18:B24"/>
    <mergeCell ref="C18:C24"/>
    <mergeCell ref="H18:H24"/>
    <mergeCell ref="J18:J24"/>
    <mergeCell ref="M18:M24"/>
    <mergeCell ref="A11:A17"/>
    <mergeCell ref="B11:B17"/>
    <mergeCell ref="C11:C17"/>
    <mergeCell ref="H11:H17"/>
    <mergeCell ref="C8:C10"/>
    <mergeCell ref="D8:D10"/>
    <mergeCell ref="D11:D17"/>
    <mergeCell ref="H8:H10"/>
    <mergeCell ref="J8:J10"/>
    <mergeCell ref="D18:D24"/>
    <mergeCell ref="J11:J17"/>
    <mergeCell ref="E5:E7"/>
    <mergeCell ref="F5:F7"/>
    <mergeCell ref="J87:J89"/>
    <mergeCell ref="X27:X28"/>
    <mergeCell ref="X52:X53"/>
    <mergeCell ref="X56:X57"/>
    <mergeCell ref="A3:V3"/>
    <mergeCell ref="X5:X7"/>
    <mergeCell ref="J5:J7"/>
    <mergeCell ref="N6:N7"/>
    <mergeCell ref="O6:O7"/>
    <mergeCell ref="P6:P7"/>
    <mergeCell ref="H5:H7"/>
    <mergeCell ref="I5:I7"/>
    <mergeCell ref="V6:V7"/>
    <mergeCell ref="K5:K7"/>
    <mergeCell ref="L5:L7"/>
    <mergeCell ref="M5:M7"/>
    <mergeCell ref="N5:W5"/>
    <mergeCell ref="A4:Y4"/>
    <mergeCell ref="W3:Y3"/>
    <mergeCell ref="Y5:Y7"/>
    <mergeCell ref="Q6:Q7"/>
    <mergeCell ref="R6:S6"/>
    <mergeCell ref="T6:U6"/>
    <mergeCell ref="W6:W7"/>
  </mergeCells>
  <pageMargins left="0.5" right="0.2" top="0.5" bottom="0.5" header="0.13" footer="0.13"/>
  <pageSetup paperSize="9" scale="72" orientation="landscape" r:id="rId1"/>
  <rowBreaks count="2" manualBreakCount="2">
    <brk id="17" max="24" man="1"/>
    <brk id="64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22"/>
  <sheetViews>
    <sheetView showGridLines="0" view="pageBreakPreview" zoomScale="82" zoomScaleSheetLayoutView="82" workbookViewId="0">
      <pane xSplit="4" ySplit="7" topLeftCell="E116" activePane="bottomRight" state="frozen"/>
      <selection pane="topRight" activeCell="E1" sqref="E1"/>
      <selection pane="bottomLeft" activeCell="A8" sqref="A8"/>
      <selection pane="bottomRight" activeCell="X118" sqref="X118"/>
    </sheetView>
  </sheetViews>
  <sheetFormatPr defaultRowHeight="15"/>
  <cols>
    <col min="1" max="1" width="5.42578125" style="106" customWidth="1"/>
    <col min="2" max="2" width="10.42578125" style="11" customWidth="1"/>
    <col min="3" max="3" width="9.85546875" customWidth="1"/>
    <col min="4" max="4" width="12.140625" customWidth="1"/>
    <col min="5" max="5" width="5.28515625" style="10" customWidth="1"/>
    <col min="6" max="6" width="31.7109375" customWidth="1"/>
    <col min="7" max="7" width="29.85546875" style="134" customWidth="1"/>
    <col min="8" max="8" width="13.140625" hidden="1" customWidth="1"/>
    <col min="9" max="9" width="8.42578125" hidden="1" customWidth="1"/>
    <col min="10" max="10" width="10.7109375" style="10" customWidth="1"/>
    <col min="11" max="11" width="9.28515625" style="10" hidden="1" customWidth="1"/>
    <col min="12" max="12" width="5.85546875" hidden="1" customWidth="1"/>
    <col min="13" max="13" width="9.5703125" style="11" customWidth="1"/>
    <col min="14" max="14" width="4.5703125" style="10" hidden="1" customWidth="1"/>
    <col min="15" max="23" width="4.7109375" customWidth="1"/>
    <col min="24" max="24" width="10.7109375" customWidth="1"/>
    <col min="25" max="25" width="15" customWidth="1"/>
  </cols>
  <sheetData>
    <row r="1" spans="1:25">
      <c r="A1" s="794" t="s">
        <v>18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</row>
    <row r="2" spans="1:25" ht="16.5" customHeight="1">
      <c r="A2" s="796" t="str">
        <f>'Patna (West)'!A2</f>
        <v>Progress Report for the construction of SSS ( Sanc. Year 2012 - 13 )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980"/>
    </row>
    <row r="3" spans="1:25">
      <c r="A3" s="677" t="s">
        <v>1851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9"/>
      <c r="X3" s="680" t="str">
        <f>Summary!V3</f>
        <v>Date:-28.02.2015</v>
      </c>
      <c r="Y3" s="681"/>
    </row>
    <row r="4" spans="1:25" ht="15" customHeight="1">
      <c r="A4" s="981" t="s">
        <v>46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1"/>
    </row>
    <row r="5" spans="1:25" ht="18" customHeight="1">
      <c r="A5" s="761" t="s">
        <v>0</v>
      </c>
      <c r="B5" s="761" t="s">
        <v>1</v>
      </c>
      <c r="C5" s="982" t="s">
        <v>2</v>
      </c>
      <c r="D5" s="761" t="s">
        <v>3</v>
      </c>
      <c r="E5" s="761" t="s">
        <v>0</v>
      </c>
      <c r="F5" s="982" t="s">
        <v>4</v>
      </c>
      <c r="G5" s="982" t="s">
        <v>5</v>
      </c>
      <c r="H5" s="761" t="s">
        <v>5</v>
      </c>
      <c r="I5" s="761" t="s">
        <v>209</v>
      </c>
      <c r="J5" s="761" t="s">
        <v>208</v>
      </c>
      <c r="K5" s="761" t="s">
        <v>31</v>
      </c>
      <c r="L5" s="761" t="s">
        <v>19</v>
      </c>
      <c r="M5" s="761" t="s">
        <v>32</v>
      </c>
      <c r="N5" s="987" t="s">
        <v>15</v>
      </c>
      <c r="O5" s="988"/>
      <c r="P5" s="988"/>
      <c r="Q5" s="988"/>
      <c r="R5" s="988"/>
      <c r="S5" s="988"/>
      <c r="T5" s="988"/>
      <c r="U5" s="988"/>
      <c r="V5" s="988"/>
      <c r="W5" s="989"/>
      <c r="X5" s="761" t="s">
        <v>20</v>
      </c>
      <c r="Y5" s="990" t="s">
        <v>13</v>
      </c>
    </row>
    <row r="6" spans="1:25" ht="29.25" customHeight="1">
      <c r="A6" s="762"/>
      <c r="B6" s="762"/>
      <c r="C6" s="983"/>
      <c r="D6" s="762"/>
      <c r="E6" s="762"/>
      <c r="F6" s="983"/>
      <c r="G6" s="983"/>
      <c r="H6" s="762"/>
      <c r="I6" s="762"/>
      <c r="J6" s="762"/>
      <c r="K6" s="762"/>
      <c r="L6" s="762"/>
      <c r="M6" s="762"/>
      <c r="N6" s="761" t="s">
        <v>6</v>
      </c>
      <c r="O6" s="993" t="s">
        <v>2463</v>
      </c>
      <c r="P6" s="761" t="s">
        <v>9</v>
      </c>
      <c r="Q6" s="761" t="s">
        <v>8</v>
      </c>
      <c r="R6" s="985" t="s">
        <v>16</v>
      </c>
      <c r="S6" s="986"/>
      <c r="T6" s="985" t="s">
        <v>17</v>
      </c>
      <c r="U6" s="986"/>
      <c r="V6" s="761" t="s">
        <v>12</v>
      </c>
      <c r="W6" s="761" t="s">
        <v>7</v>
      </c>
      <c r="X6" s="762"/>
      <c r="Y6" s="991"/>
    </row>
    <row r="7" spans="1:25" ht="27.75" customHeight="1">
      <c r="A7" s="763"/>
      <c r="B7" s="763"/>
      <c r="C7" s="984"/>
      <c r="D7" s="763"/>
      <c r="E7" s="763"/>
      <c r="F7" s="984"/>
      <c r="G7" s="984"/>
      <c r="H7" s="763"/>
      <c r="I7" s="763"/>
      <c r="J7" s="763"/>
      <c r="K7" s="763"/>
      <c r="L7" s="763"/>
      <c r="M7" s="763"/>
      <c r="N7" s="763"/>
      <c r="O7" s="994"/>
      <c r="P7" s="763"/>
      <c r="Q7" s="763"/>
      <c r="R7" s="371" t="s">
        <v>10</v>
      </c>
      <c r="S7" s="371" t="s">
        <v>11</v>
      </c>
      <c r="T7" s="371" t="s">
        <v>10</v>
      </c>
      <c r="U7" s="371" t="s">
        <v>11</v>
      </c>
      <c r="V7" s="763"/>
      <c r="W7" s="763"/>
      <c r="X7" s="763"/>
      <c r="Y7" s="992"/>
    </row>
    <row r="8" spans="1:25" s="9" customFormat="1" ht="35.1" customHeight="1">
      <c r="A8" s="954">
        <v>1</v>
      </c>
      <c r="B8" s="887" t="s">
        <v>886</v>
      </c>
      <c r="C8" s="717" t="s">
        <v>864</v>
      </c>
      <c r="D8" s="957" t="s">
        <v>1597</v>
      </c>
      <c r="E8" s="178">
        <v>1</v>
      </c>
      <c r="F8" s="421" t="s">
        <v>885</v>
      </c>
      <c r="G8" s="929" t="s">
        <v>1649</v>
      </c>
      <c r="H8" s="970"/>
      <c r="I8" s="963"/>
      <c r="J8" s="699">
        <v>217.84</v>
      </c>
      <c r="K8" s="179"/>
      <c r="L8" s="179"/>
      <c r="M8" s="699" t="s">
        <v>204</v>
      </c>
      <c r="N8" s="180"/>
      <c r="O8" s="121"/>
      <c r="P8" s="121"/>
      <c r="Q8" s="121"/>
      <c r="R8" s="121"/>
      <c r="S8" s="121"/>
      <c r="T8" s="121"/>
      <c r="U8" s="121"/>
      <c r="V8" s="121">
        <v>1</v>
      </c>
      <c r="W8" s="120"/>
      <c r="X8" s="731">
        <v>175.24</v>
      </c>
      <c r="Y8" s="213"/>
    </row>
    <row r="9" spans="1:25" s="9" customFormat="1" ht="35.1" customHeight="1">
      <c r="A9" s="955"/>
      <c r="B9" s="888"/>
      <c r="C9" s="956"/>
      <c r="D9" s="958"/>
      <c r="E9" s="178">
        <v>2</v>
      </c>
      <c r="F9" s="421" t="s">
        <v>884</v>
      </c>
      <c r="G9" s="931"/>
      <c r="H9" s="972"/>
      <c r="I9" s="964"/>
      <c r="J9" s="928"/>
      <c r="K9" s="179"/>
      <c r="L9" s="179"/>
      <c r="M9" s="928"/>
      <c r="N9" s="180"/>
      <c r="O9" s="121"/>
      <c r="P9" s="121"/>
      <c r="Q9" s="121"/>
      <c r="R9" s="121"/>
      <c r="S9" s="121">
        <v>1</v>
      </c>
      <c r="T9" s="120"/>
      <c r="U9" s="120"/>
      <c r="V9" s="120"/>
      <c r="W9" s="120"/>
      <c r="X9" s="733"/>
      <c r="Y9" s="179"/>
    </row>
    <row r="10" spans="1:25" s="9" customFormat="1" ht="35.1" customHeight="1">
      <c r="A10" s="319">
        <v>2</v>
      </c>
      <c r="B10" s="382" t="s">
        <v>2398</v>
      </c>
      <c r="C10" s="717" t="s">
        <v>864</v>
      </c>
      <c r="D10" s="957" t="s">
        <v>1598</v>
      </c>
      <c r="E10" s="178">
        <v>1</v>
      </c>
      <c r="F10" s="421" t="s">
        <v>883</v>
      </c>
      <c r="G10" s="537" t="s">
        <v>1652</v>
      </c>
      <c r="H10" s="970"/>
      <c r="I10" s="963"/>
      <c r="J10" s="699">
        <v>442.74</v>
      </c>
      <c r="K10" s="179"/>
      <c r="L10" s="179"/>
      <c r="M10" s="699" t="s">
        <v>204</v>
      </c>
      <c r="N10" s="180">
        <v>1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79"/>
    </row>
    <row r="11" spans="1:25" s="9" customFormat="1" ht="35.1" customHeight="1">
      <c r="A11" s="319">
        <v>3</v>
      </c>
      <c r="B11" s="382" t="s">
        <v>2399</v>
      </c>
      <c r="C11" s="968"/>
      <c r="D11" s="969"/>
      <c r="E11" s="178">
        <v>1</v>
      </c>
      <c r="F11" s="421" t="s">
        <v>882</v>
      </c>
      <c r="G11" s="537" t="s">
        <v>1652</v>
      </c>
      <c r="H11" s="971"/>
      <c r="I11" s="965"/>
      <c r="J11" s="927"/>
      <c r="K11" s="179"/>
      <c r="L11" s="179"/>
      <c r="M11" s="927"/>
      <c r="N11" s="180">
        <v>1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79"/>
    </row>
    <row r="12" spans="1:25" s="9" customFormat="1" ht="35.1" customHeight="1">
      <c r="A12" s="319">
        <v>4</v>
      </c>
      <c r="B12" s="382" t="s">
        <v>2400</v>
      </c>
      <c r="C12" s="968"/>
      <c r="D12" s="969"/>
      <c r="E12" s="178">
        <v>1</v>
      </c>
      <c r="F12" s="421" t="s">
        <v>881</v>
      </c>
      <c r="G12" s="537" t="s">
        <v>1748</v>
      </c>
      <c r="H12" s="971"/>
      <c r="I12" s="965"/>
      <c r="J12" s="927"/>
      <c r="K12" s="179"/>
      <c r="L12" s="179"/>
      <c r="M12" s="927"/>
      <c r="N12" s="18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79"/>
    </row>
    <row r="13" spans="1:25" s="9" customFormat="1" ht="35.1" customHeight="1">
      <c r="A13" s="319">
        <v>5</v>
      </c>
      <c r="B13" s="382" t="s">
        <v>2401</v>
      </c>
      <c r="C13" s="956"/>
      <c r="D13" s="958"/>
      <c r="E13" s="178">
        <v>1</v>
      </c>
      <c r="F13" s="421" t="s">
        <v>880</v>
      </c>
      <c r="G13" s="537" t="s">
        <v>1748</v>
      </c>
      <c r="H13" s="972"/>
      <c r="I13" s="964"/>
      <c r="J13" s="928"/>
      <c r="K13" s="179"/>
      <c r="L13" s="179"/>
      <c r="M13" s="928"/>
      <c r="N13" s="18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79"/>
    </row>
    <row r="14" spans="1:25" s="9" customFormat="1" ht="35.1" customHeight="1">
      <c r="A14" s="319">
        <v>6</v>
      </c>
      <c r="B14" s="382" t="s">
        <v>879</v>
      </c>
      <c r="C14" s="381" t="s">
        <v>864</v>
      </c>
      <c r="D14" s="392" t="s">
        <v>1599</v>
      </c>
      <c r="E14" s="178">
        <v>1</v>
      </c>
      <c r="F14" s="421" t="s">
        <v>878</v>
      </c>
      <c r="G14" s="373" t="s">
        <v>1650</v>
      </c>
      <c r="H14" s="71"/>
      <c r="I14" s="181"/>
      <c r="J14" s="176">
        <v>109.69</v>
      </c>
      <c r="K14" s="179"/>
      <c r="L14" s="179"/>
      <c r="M14" s="176" t="s">
        <v>204</v>
      </c>
      <c r="N14" s="180"/>
      <c r="O14" s="121"/>
      <c r="P14" s="121"/>
      <c r="Q14" s="121"/>
      <c r="R14" s="121"/>
      <c r="S14" s="121">
        <v>1</v>
      </c>
      <c r="T14" s="120"/>
      <c r="U14" s="120"/>
      <c r="V14" s="120"/>
      <c r="W14" s="120"/>
      <c r="X14" s="205">
        <v>21.99</v>
      </c>
      <c r="Y14" s="214"/>
    </row>
    <row r="15" spans="1:25" s="9" customFormat="1" ht="35.1" customHeight="1">
      <c r="A15" s="319">
        <v>7</v>
      </c>
      <c r="B15" s="384" t="s">
        <v>2402</v>
      </c>
      <c r="C15" s="717" t="s">
        <v>864</v>
      </c>
      <c r="D15" s="979" t="s">
        <v>1600</v>
      </c>
      <c r="E15" s="178">
        <v>1</v>
      </c>
      <c r="F15" s="421" t="s">
        <v>877</v>
      </c>
      <c r="G15" s="537" t="s">
        <v>1748</v>
      </c>
      <c r="H15" s="970"/>
      <c r="I15" s="963"/>
      <c r="J15" s="699">
        <v>327.74</v>
      </c>
      <c r="K15" s="179"/>
      <c r="L15" s="179"/>
      <c r="M15" s="699" t="s">
        <v>204</v>
      </c>
      <c r="N15" s="18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79"/>
    </row>
    <row r="16" spans="1:25" s="9" customFormat="1" ht="35.1" customHeight="1">
      <c r="A16" s="319">
        <v>8</v>
      </c>
      <c r="B16" s="384" t="s">
        <v>2403</v>
      </c>
      <c r="C16" s="968"/>
      <c r="D16" s="969"/>
      <c r="E16" s="178">
        <v>1</v>
      </c>
      <c r="F16" s="421" t="s">
        <v>876</v>
      </c>
      <c r="G16" s="537" t="s">
        <v>2405</v>
      </c>
      <c r="H16" s="971"/>
      <c r="I16" s="965"/>
      <c r="J16" s="927"/>
      <c r="K16" s="179"/>
      <c r="L16" s="179"/>
      <c r="M16" s="927"/>
      <c r="N16" s="180">
        <v>1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79"/>
    </row>
    <row r="17" spans="1:25" s="9" customFormat="1" ht="35.1" customHeight="1">
      <c r="A17" s="319">
        <v>9</v>
      </c>
      <c r="B17" s="384" t="s">
        <v>2404</v>
      </c>
      <c r="C17" s="956"/>
      <c r="D17" s="958"/>
      <c r="E17" s="178">
        <v>1</v>
      </c>
      <c r="F17" s="421" t="s">
        <v>875</v>
      </c>
      <c r="G17" s="537" t="s">
        <v>1748</v>
      </c>
      <c r="H17" s="972"/>
      <c r="I17" s="964"/>
      <c r="J17" s="928"/>
      <c r="K17" s="179"/>
      <c r="L17" s="179"/>
      <c r="M17" s="928"/>
      <c r="N17" s="18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79"/>
    </row>
    <row r="18" spans="1:25" s="9" customFormat="1" ht="35.1" customHeight="1">
      <c r="A18" s="319">
        <v>10</v>
      </c>
      <c r="B18" s="382" t="s">
        <v>874</v>
      </c>
      <c r="C18" s="381" t="s">
        <v>864</v>
      </c>
      <c r="D18" s="392" t="s">
        <v>1601</v>
      </c>
      <c r="E18" s="178">
        <v>1</v>
      </c>
      <c r="F18" s="421" t="s">
        <v>873</v>
      </c>
      <c r="G18" s="373" t="s">
        <v>1651</v>
      </c>
      <c r="H18" s="71"/>
      <c r="I18" s="181"/>
      <c r="J18" s="176">
        <v>109.09</v>
      </c>
      <c r="K18" s="179"/>
      <c r="L18" s="179"/>
      <c r="M18" s="176" t="s">
        <v>204</v>
      </c>
      <c r="N18" s="180"/>
      <c r="O18" s="121"/>
      <c r="P18" s="121"/>
      <c r="Q18" s="121"/>
      <c r="R18" s="121"/>
      <c r="S18" s="121"/>
      <c r="T18" s="121"/>
      <c r="U18" s="121"/>
      <c r="V18" s="121">
        <v>1</v>
      </c>
      <c r="W18" s="120"/>
      <c r="X18" s="205">
        <v>84.54</v>
      </c>
      <c r="Y18" s="214"/>
    </row>
    <row r="19" spans="1:25" s="9" customFormat="1" ht="35.1" customHeight="1">
      <c r="A19" s="319">
        <v>11</v>
      </c>
      <c r="B19" s="384" t="s">
        <v>2407</v>
      </c>
      <c r="C19" s="717" t="s">
        <v>864</v>
      </c>
      <c r="D19" s="979" t="s">
        <v>1602</v>
      </c>
      <c r="E19" s="178">
        <v>1</v>
      </c>
      <c r="F19" s="421" t="s">
        <v>872</v>
      </c>
      <c r="G19" s="547" t="s">
        <v>2406</v>
      </c>
      <c r="H19" s="970"/>
      <c r="I19" s="963"/>
      <c r="J19" s="699">
        <v>439.01</v>
      </c>
      <c r="K19" s="179"/>
      <c r="L19" s="179"/>
      <c r="M19" s="699" t="s">
        <v>204</v>
      </c>
      <c r="N19" s="180"/>
      <c r="O19" s="121"/>
      <c r="P19" s="121">
        <v>1</v>
      </c>
      <c r="Q19" s="120"/>
      <c r="R19" s="120"/>
      <c r="S19" s="120"/>
      <c r="T19" s="120"/>
      <c r="U19" s="120"/>
      <c r="V19" s="120"/>
      <c r="W19" s="120"/>
      <c r="X19" s="120"/>
      <c r="Y19" s="179"/>
    </row>
    <row r="20" spans="1:25" s="9" customFormat="1" ht="35.1" customHeight="1">
      <c r="A20" s="319">
        <v>12</v>
      </c>
      <c r="B20" s="384" t="s">
        <v>2408</v>
      </c>
      <c r="C20" s="968"/>
      <c r="D20" s="969"/>
      <c r="E20" s="178">
        <v>1</v>
      </c>
      <c r="F20" s="421" t="s">
        <v>871</v>
      </c>
      <c r="G20" s="548" t="s">
        <v>1748</v>
      </c>
      <c r="H20" s="971"/>
      <c r="I20" s="965"/>
      <c r="J20" s="927"/>
      <c r="K20" s="179"/>
      <c r="L20" s="179"/>
      <c r="M20" s="927"/>
      <c r="N20" s="18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9"/>
    </row>
    <row r="21" spans="1:25" s="9" customFormat="1" ht="35.1" customHeight="1">
      <c r="A21" s="319">
        <v>13</v>
      </c>
      <c r="B21" s="384" t="s">
        <v>2409</v>
      </c>
      <c r="C21" s="968"/>
      <c r="D21" s="969"/>
      <c r="E21" s="178">
        <v>1</v>
      </c>
      <c r="F21" s="421" t="s">
        <v>870</v>
      </c>
      <c r="G21" s="548" t="s">
        <v>1748</v>
      </c>
      <c r="H21" s="971"/>
      <c r="I21" s="965"/>
      <c r="J21" s="927"/>
      <c r="K21" s="179"/>
      <c r="L21" s="179"/>
      <c r="M21" s="927"/>
      <c r="N21" s="18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79"/>
    </row>
    <row r="22" spans="1:25" s="9" customFormat="1" ht="35.1" customHeight="1">
      <c r="A22" s="319">
        <v>14</v>
      </c>
      <c r="B22" s="384" t="s">
        <v>2410</v>
      </c>
      <c r="C22" s="956"/>
      <c r="D22" s="958"/>
      <c r="E22" s="178">
        <v>1</v>
      </c>
      <c r="F22" s="421" t="s">
        <v>869</v>
      </c>
      <c r="G22" s="548" t="s">
        <v>1748</v>
      </c>
      <c r="H22" s="972"/>
      <c r="I22" s="964"/>
      <c r="J22" s="928"/>
      <c r="K22" s="179"/>
      <c r="L22" s="179"/>
      <c r="M22" s="928"/>
      <c r="N22" s="18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79"/>
    </row>
    <row r="23" spans="1:25" s="9" customFormat="1" ht="35.1" customHeight="1">
      <c r="A23" s="954">
        <v>15</v>
      </c>
      <c r="B23" s="887" t="s">
        <v>868</v>
      </c>
      <c r="C23" s="717" t="s">
        <v>864</v>
      </c>
      <c r="D23" s="979" t="s">
        <v>1508</v>
      </c>
      <c r="E23" s="178">
        <v>1</v>
      </c>
      <c r="F23" s="421" t="s">
        <v>867</v>
      </c>
      <c r="G23" s="929" t="s">
        <v>1652</v>
      </c>
      <c r="H23" s="970"/>
      <c r="I23" s="963"/>
      <c r="J23" s="699">
        <v>221.66</v>
      </c>
      <c r="K23" s="179"/>
      <c r="L23" s="179"/>
      <c r="M23" s="699" t="s">
        <v>204</v>
      </c>
      <c r="N23" s="180"/>
      <c r="O23" s="121"/>
      <c r="P23" s="121"/>
      <c r="Q23" s="121"/>
      <c r="R23" s="121"/>
      <c r="S23" s="121"/>
      <c r="T23" s="121"/>
      <c r="U23" s="121">
        <v>1</v>
      </c>
      <c r="V23" s="120"/>
      <c r="W23" s="120"/>
      <c r="X23" s="731">
        <v>105.16</v>
      </c>
      <c r="Y23" s="179"/>
    </row>
    <row r="24" spans="1:25" s="9" customFormat="1" ht="35.1" customHeight="1">
      <c r="A24" s="955"/>
      <c r="B24" s="888"/>
      <c r="C24" s="956"/>
      <c r="D24" s="958"/>
      <c r="E24" s="178">
        <v>2</v>
      </c>
      <c r="F24" s="421" t="s">
        <v>866</v>
      </c>
      <c r="G24" s="931"/>
      <c r="H24" s="972"/>
      <c r="I24" s="964"/>
      <c r="J24" s="928"/>
      <c r="K24" s="179"/>
      <c r="L24" s="179"/>
      <c r="M24" s="928"/>
      <c r="N24" s="180"/>
      <c r="O24" s="121"/>
      <c r="P24" s="121"/>
      <c r="Q24" s="121"/>
      <c r="R24" s="121"/>
      <c r="S24" s="121"/>
      <c r="T24" s="121"/>
      <c r="U24" s="121">
        <v>1</v>
      </c>
      <c r="V24" s="120"/>
      <c r="W24" s="120"/>
      <c r="X24" s="733"/>
      <c r="Y24" s="179"/>
    </row>
    <row r="25" spans="1:25" s="9" customFormat="1" ht="35.1" customHeight="1">
      <c r="A25" s="954">
        <v>16</v>
      </c>
      <c r="B25" s="887" t="s">
        <v>865</v>
      </c>
      <c r="C25" s="717" t="s">
        <v>864</v>
      </c>
      <c r="D25" s="979" t="s">
        <v>1603</v>
      </c>
      <c r="E25" s="178">
        <v>1</v>
      </c>
      <c r="F25" s="421" t="s">
        <v>863</v>
      </c>
      <c r="G25" s="929" t="s">
        <v>1653</v>
      </c>
      <c r="H25" s="970"/>
      <c r="I25" s="963"/>
      <c r="J25" s="699">
        <v>221.32</v>
      </c>
      <c r="K25" s="179"/>
      <c r="L25" s="179"/>
      <c r="M25" s="699" t="s">
        <v>204</v>
      </c>
      <c r="N25" s="180">
        <v>1</v>
      </c>
      <c r="O25" s="120"/>
      <c r="P25" s="120"/>
      <c r="Q25" s="120"/>
      <c r="R25" s="120"/>
      <c r="S25" s="120"/>
      <c r="T25" s="120"/>
      <c r="U25" s="120"/>
      <c r="V25" s="120"/>
      <c r="W25" s="120"/>
      <c r="X25" s="731">
        <v>73.08</v>
      </c>
      <c r="Y25" s="179"/>
    </row>
    <row r="26" spans="1:25" s="9" customFormat="1" ht="35.1" customHeight="1">
      <c r="A26" s="955"/>
      <c r="B26" s="888"/>
      <c r="C26" s="956"/>
      <c r="D26" s="958"/>
      <c r="E26" s="178">
        <v>2</v>
      </c>
      <c r="F26" s="421" t="s">
        <v>461</v>
      </c>
      <c r="G26" s="931"/>
      <c r="H26" s="972"/>
      <c r="I26" s="964"/>
      <c r="J26" s="928"/>
      <c r="K26" s="179"/>
      <c r="L26" s="179"/>
      <c r="M26" s="928"/>
      <c r="N26" s="180"/>
      <c r="O26" s="121"/>
      <c r="P26" s="121"/>
      <c r="Q26" s="121"/>
      <c r="R26" s="121"/>
      <c r="S26" s="121"/>
      <c r="T26" s="121"/>
      <c r="U26" s="121">
        <v>1</v>
      </c>
      <c r="V26" s="120"/>
      <c r="W26" s="120"/>
      <c r="X26" s="733"/>
      <c r="Y26" s="214"/>
    </row>
    <row r="27" spans="1:25" s="9" customFormat="1" ht="35.1" customHeight="1">
      <c r="A27" s="954">
        <v>17</v>
      </c>
      <c r="B27" s="887" t="s">
        <v>862</v>
      </c>
      <c r="C27" s="717" t="s">
        <v>785</v>
      </c>
      <c r="D27" s="806" t="s">
        <v>1604</v>
      </c>
      <c r="E27" s="178">
        <v>1</v>
      </c>
      <c r="F27" s="421" t="s">
        <v>861</v>
      </c>
      <c r="G27" s="937" t="s">
        <v>1867</v>
      </c>
      <c r="H27" s="970"/>
      <c r="I27" s="963"/>
      <c r="J27" s="699">
        <v>437.38</v>
      </c>
      <c r="K27" s="179"/>
      <c r="L27" s="179"/>
      <c r="M27" s="699" t="s">
        <v>204</v>
      </c>
      <c r="N27" s="180"/>
      <c r="O27" s="121"/>
      <c r="P27" s="121">
        <v>1</v>
      </c>
      <c r="Q27" s="120"/>
      <c r="R27" s="120"/>
      <c r="S27" s="120"/>
      <c r="T27" s="120"/>
      <c r="U27" s="120"/>
      <c r="V27" s="120"/>
      <c r="W27" s="120"/>
      <c r="X27" s="120"/>
      <c r="Y27" s="179"/>
    </row>
    <row r="28" spans="1:25" s="9" customFormat="1" ht="35.1" customHeight="1">
      <c r="A28" s="966"/>
      <c r="B28" s="967"/>
      <c r="C28" s="968"/>
      <c r="D28" s="969"/>
      <c r="E28" s="178">
        <v>2</v>
      </c>
      <c r="F28" s="421" t="s">
        <v>860</v>
      </c>
      <c r="G28" s="938"/>
      <c r="H28" s="971"/>
      <c r="I28" s="965"/>
      <c r="J28" s="927"/>
      <c r="K28" s="179"/>
      <c r="L28" s="179"/>
      <c r="M28" s="927"/>
      <c r="N28" s="180">
        <v>1</v>
      </c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79"/>
    </row>
    <row r="29" spans="1:25" s="9" customFormat="1" ht="35.1" customHeight="1">
      <c r="A29" s="966"/>
      <c r="B29" s="967"/>
      <c r="C29" s="968"/>
      <c r="D29" s="969"/>
      <c r="E29" s="178">
        <v>3</v>
      </c>
      <c r="F29" s="421" t="s">
        <v>859</v>
      </c>
      <c r="G29" s="938"/>
      <c r="H29" s="971"/>
      <c r="I29" s="965"/>
      <c r="J29" s="927"/>
      <c r="K29" s="179"/>
      <c r="L29" s="179"/>
      <c r="M29" s="927"/>
      <c r="N29" s="180">
        <v>1</v>
      </c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79"/>
    </row>
    <row r="30" spans="1:25" s="9" customFormat="1" ht="35.1" customHeight="1">
      <c r="A30" s="955"/>
      <c r="B30" s="888"/>
      <c r="C30" s="956"/>
      <c r="D30" s="958"/>
      <c r="E30" s="178">
        <v>4</v>
      </c>
      <c r="F30" s="421" t="s">
        <v>858</v>
      </c>
      <c r="G30" s="939"/>
      <c r="H30" s="972"/>
      <c r="I30" s="964"/>
      <c r="J30" s="928"/>
      <c r="K30" s="179"/>
      <c r="L30" s="179"/>
      <c r="M30" s="928"/>
      <c r="N30" s="180"/>
      <c r="O30" s="121">
        <v>1</v>
      </c>
      <c r="P30" s="120"/>
      <c r="Q30" s="120"/>
      <c r="R30" s="120"/>
      <c r="S30" s="120"/>
      <c r="T30" s="120"/>
      <c r="U30" s="120"/>
      <c r="V30" s="120"/>
      <c r="W30" s="120"/>
      <c r="X30" s="120"/>
      <c r="Y30" s="179"/>
    </row>
    <row r="31" spans="1:25" s="9" customFormat="1" ht="35.1" customHeight="1">
      <c r="A31" s="319">
        <v>18</v>
      </c>
      <c r="B31" s="382" t="s">
        <v>857</v>
      </c>
      <c r="C31" s="381" t="s">
        <v>785</v>
      </c>
      <c r="D31" s="81" t="s">
        <v>1605</v>
      </c>
      <c r="E31" s="178">
        <v>1</v>
      </c>
      <c r="F31" s="421" t="s">
        <v>856</v>
      </c>
      <c r="G31" s="373" t="s">
        <v>1654</v>
      </c>
      <c r="H31" s="71"/>
      <c r="I31" s="181"/>
      <c r="J31" s="176">
        <v>107.95</v>
      </c>
      <c r="K31" s="179"/>
      <c r="L31" s="179"/>
      <c r="M31" s="176" t="s">
        <v>204</v>
      </c>
      <c r="N31" s="180"/>
      <c r="O31" s="121"/>
      <c r="P31" s="121">
        <v>1</v>
      </c>
      <c r="Q31" s="120"/>
      <c r="R31" s="120"/>
      <c r="S31" s="120"/>
      <c r="T31" s="120"/>
      <c r="U31" s="120"/>
      <c r="V31" s="120"/>
      <c r="W31" s="120"/>
      <c r="X31" s="120"/>
      <c r="Y31" s="179"/>
    </row>
    <row r="32" spans="1:25" s="9" customFormat="1" ht="35.1" customHeight="1">
      <c r="A32" s="954">
        <v>19</v>
      </c>
      <c r="B32" s="887" t="s">
        <v>855</v>
      </c>
      <c r="C32" s="717" t="s">
        <v>785</v>
      </c>
      <c r="D32" s="806" t="s">
        <v>1606</v>
      </c>
      <c r="E32" s="178">
        <v>1</v>
      </c>
      <c r="F32" s="421" t="s">
        <v>854</v>
      </c>
      <c r="G32" s="929" t="s">
        <v>1655</v>
      </c>
      <c r="H32" s="970"/>
      <c r="I32" s="963"/>
      <c r="J32" s="699">
        <v>216.48</v>
      </c>
      <c r="K32" s="179"/>
      <c r="L32" s="179"/>
      <c r="M32" s="699" t="s">
        <v>204</v>
      </c>
      <c r="N32" s="180"/>
      <c r="O32" s="121"/>
      <c r="P32" s="121"/>
      <c r="Q32" s="121"/>
      <c r="R32" s="121"/>
      <c r="S32" s="121">
        <v>1</v>
      </c>
      <c r="T32" s="120"/>
      <c r="U32" s="120"/>
      <c r="V32" s="120"/>
      <c r="W32" s="120"/>
      <c r="X32" s="731">
        <v>34.82</v>
      </c>
      <c r="Y32" s="179"/>
    </row>
    <row r="33" spans="1:25" s="9" customFormat="1" ht="35.1" customHeight="1">
      <c r="A33" s="955"/>
      <c r="B33" s="888"/>
      <c r="C33" s="956"/>
      <c r="D33" s="958"/>
      <c r="E33" s="178">
        <v>2</v>
      </c>
      <c r="F33" s="421" t="s">
        <v>853</v>
      </c>
      <c r="G33" s="931"/>
      <c r="H33" s="972"/>
      <c r="I33" s="964"/>
      <c r="J33" s="928"/>
      <c r="K33" s="179"/>
      <c r="L33" s="179"/>
      <c r="M33" s="928"/>
      <c r="N33" s="180">
        <v>1</v>
      </c>
      <c r="O33" s="120"/>
      <c r="P33" s="120"/>
      <c r="Q33" s="120"/>
      <c r="R33" s="120"/>
      <c r="S33" s="120"/>
      <c r="T33" s="120"/>
      <c r="U33" s="120"/>
      <c r="V33" s="120"/>
      <c r="W33" s="120"/>
      <c r="X33" s="733"/>
      <c r="Y33" s="179"/>
    </row>
    <row r="34" spans="1:25" s="9" customFormat="1" ht="35.1" customHeight="1">
      <c r="A34" s="954">
        <v>20</v>
      </c>
      <c r="B34" s="887" t="s">
        <v>852</v>
      </c>
      <c r="C34" s="717" t="s">
        <v>785</v>
      </c>
      <c r="D34" s="806" t="s">
        <v>1607</v>
      </c>
      <c r="E34" s="178">
        <v>1</v>
      </c>
      <c r="F34" s="421" t="s">
        <v>851</v>
      </c>
      <c r="G34" s="973" t="s">
        <v>1748</v>
      </c>
      <c r="H34" s="970"/>
      <c r="I34" s="963"/>
      <c r="J34" s="699">
        <v>538.14</v>
      </c>
      <c r="K34" s="179"/>
      <c r="L34" s="179"/>
      <c r="M34" s="699" t="s">
        <v>204</v>
      </c>
      <c r="N34" s="18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79"/>
    </row>
    <row r="35" spans="1:25" s="9" customFormat="1" ht="35.1" customHeight="1">
      <c r="A35" s="966"/>
      <c r="B35" s="967"/>
      <c r="C35" s="968"/>
      <c r="D35" s="969"/>
      <c r="E35" s="178">
        <v>2</v>
      </c>
      <c r="F35" s="421" t="s">
        <v>850</v>
      </c>
      <c r="G35" s="974"/>
      <c r="H35" s="971"/>
      <c r="I35" s="965"/>
      <c r="J35" s="927"/>
      <c r="K35" s="179"/>
      <c r="L35" s="179"/>
      <c r="M35" s="927"/>
      <c r="N35" s="18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79"/>
    </row>
    <row r="36" spans="1:25" s="9" customFormat="1" ht="35.1" customHeight="1">
      <c r="A36" s="966"/>
      <c r="B36" s="967"/>
      <c r="C36" s="968"/>
      <c r="D36" s="969"/>
      <c r="E36" s="178">
        <v>3</v>
      </c>
      <c r="F36" s="421" t="s">
        <v>849</v>
      </c>
      <c r="G36" s="974"/>
      <c r="H36" s="971"/>
      <c r="I36" s="965"/>
      <c r="J36" s="927"/>
      <c r="K36" s="179"/>
      <c r="L36" s="179"/>
      <c r="M36" s="927"/>
      <c r="N36" s="18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79"/>
    </row>
    <row r="37" spans="1:25" s="9" customFormat="1" ht="35.1" customHeight="1">
      <c r="A37" s="966"/>
      <c r="B37" s="967"/>
      <c r="C37" s="968"/>
      <c r="D37" s="969"/>
      <c r="E37" s="178">
        <v>4</v>
      </c>
      <c r="F37" s="421" t="s">
        <v>848</v>
      </c>
      <c r="G37" s="974"/>
      <c r="H37" s="971"/>
      <c r="I37" s="965"/>
      <c r="J37" s="927"/>
      <c r="K37" s="179"/>
      <c r="L37" s="179"/>
      <c r="M37" s="927"/>
      <c r="N37" s="18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79"/>
    </row>
    <row r="38" spans="1:25" s="9" customFormat="1" ht="35.1" customHeight="1">
      <c r="A38" s="955"/>
      <c r="B38" s="888"/>
      <c r="C38" s="956"/>
      <c r="D38" s="958"/>
      <c r="E38" s="178">
        <v>5</v>
      </c>
      <c r="F38" s="421" t="s">
        <v>847</v>
      </c>
      <c r="G38" s="975"/>
      <c r="H38" s="972"/>
      <c r="I38" s="964"/>
      <c r="J38" s="928"/>
      <c r="K38" s="179"/>
      <c r="L38" s="179"/>
      <c r="M38" s="928"/>
      <c r="N38" s="18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79"/>
    </row>
    <row r="39" spans="1:25" s="9" customFormat="1" ht="35.1" customHeight="1">
      <c r="A39" s="954">
        <v>21</v>
      </c>
      <c r="B39" s="887" t="s">
        <v>846</v>
      </c>
      <c r="C39" s="717" t="s">
        <v>785</v>
      </c>
      <c r="D39" s="806" t="s">
        <v>1607</v>
      </c>
      <c r="E39" s="56">
        <v>1</v>
      </c>
      <c r="F39" s="421" t="s">
        <v>845</v>
      </c>
      <c r="G39" s="973" t="s">
        <v>1809</v>
      </c>
      <c r="H39" s="961"/>
      <c r="I39" s="963"/>
      <c r="J39" s="699">
        <v>214.97</v>
      </c>
      <c r="K39" s="179"/>
      <c r="L39" s="179"/>
      <c r="M39" s="699" t="s">
        <v>204</v>
      </c>
      <c r="N39" s="180"/>
      <c r="O39" s="121">
        <v>1</v>
      </c>
      <c r="P39" s="120"/>
      <c r="Q39" s="120"/>
      <c r="R39" s="120"/>
      <c r="S39" s="120"/>
      <c r="T39" s="120"/>
      <c r="U39" s="120"/>
      <c r="V39" s="120"/>
      <c r="W39" s="120"/>
      <c r="X39" s="120"/>
      <c r="Y39" s="179"/>
    </row>
    <row r="40" spans="1:25" s="9" customFormat="1" ht="35.1" customHeight="1">
      <c r="A40" s="955"/>
      <c r="B40" s="888"/>
      <c r="C40" s="956"/>
      <c r="D40" s="958"/>
      <c r="E40" s="56">
        <v>2</v>
      </c>
      <c r="F40" s="421" t="s">
        <v>844</v>
      </c>
      <c r="G40" s="975"/>
      <c r="H40" s="962"/>
      <c r="I40" s="964"/>
      <c r="J40" s="928"/>
      <c r="K40" s="179"/>
      <c r="L40" s="179"/>
      <c r="M40" s="928"/>
      <c r="N40" s="180"/>
      <c r="O40" s="121"/>
      <c r="P40" s="121">
        <v>1</v>
      </c>
      <c r="Q40" s="120"/>
      <c r="R40" s="120"/>
      <c r="S40" s="120"/>
      <c r="T40" s="120"/>
      <c r="U40" s="120"/>
      <c r="V40" s="120"/>
      <c r="W40" s="120"/>
      <c r="X40" s="120"/>
      <c r="Y40" s="179"/>
    </row>
    <row r="41" spans="1:25" s="9" customFormat="1" ht="35.1" customHeight="1">
      <c r="A41" s="954">
        <v>22</v>
      </c>
      <c r="B41" s="887" t="s">
        <v>843</v>
      </c>
      <c r="C41" s="717" t="s">
        <v>785</v>
      </c>
      <c r="D41" s="806" t="s">
        <v>1608</v>
      </c>
      <c r="E41" s="178">
        <v>1</v>
      </c>
      <c r="F41" s="421" t="s">
        <v>842</v>
      </c>
      <c r="G41" s="929" t="s">
        <v>1656</v>
      </c>
      <c r="H41" s="976"/>
      <c r="I41" s="963"/>
      <c r="J41" s="699">
        <v>1071.95</v>
      </c>
      <c r="K41" s="179"/>
      <c r="L41" s="179"/>
      <c r="M41" s="699" t="s">
        <v>204</v>
      </c>
      <c r="N41" s="180"/>
      <c r="O41" s="121"/>
      <c r="P41" s="121"/>
      <c r="Q41" s="121"/>
      <c r="R41" s="121"/>
      <c r="S41" s="121"/>
      <c r="T41" s="121">
        <v>1</v>
      </c>
      <c r="U41" s="120"/>
      <c r="V41" s="120"/>
      <c r="W41" s="120"/>
      <c r="X41" s="731">
        <v>350.89</v>
      </c>
      <c r="Y41" s="179"/>
    </row>
    <row r="42" spans="1:25" s="9" customFormat="1" ht="35.1" customHeight="1">
      <c r="A42" s="966"/>
      <c r="B42" s="967"/>
      <c r="C42" s="968"/>
      <c r="D42" s="969"/>
      <c r="E42" s="178">
        <v>2</v>
      </c>
      <c r="F42" s="421" t="s">
        <v>841</v>
      </c>
      <c r="G42" s="930"/>
      <c r="H42" s="977"/>
      <c r="I42" s="965"/>
      <c r="J42" s="927"/>
      <c r="K42" s="179"/>
      <c r="L42" s="179"/>
      <c r="M42" s="927"/>
      <c r="N42" s="180"/>
      <c r="O42" s="121"/>
      <c r="P42" s="121"/>
      <c r="Q42" s="121"/>
      <c r="R42" s="121"/>
      <c r="S42" s="121">
        <v>1</v>
      </c>
      <c r="T42" s="120"/>
      <c r="U42" s="120"/>
      <c r="V42" s="120"/>
      <c r="W42" s="120"/>
      <c r="X42" s="732"/>
      <c r="Y42" s="179"/>
    </row>
    <row r="43" spans="1:25" s="9" customFormat="1" ht="35.1" customHeight="1">
      <c r="A43" s="966"/>
      <c r="B43" s="967"/>
      <c r="C43" s="968"/>
      <c r="D43" s="969"/>
      <c r="E43" s="178">
        <v>3</v>
      </c>
      <c r="F43" s="421" t="s">
        <v>840</v>
      </c>
      <c r="G43" s="930"/>
      <c r="H43" s="977"/>
      <c r="I43" s="965"/>
      <c r="J43" s="927"/>
      <c r="K43" s="179"/>
      <c r="L43" s="179"/>
      <c r="M43" s="927"/>
      <c r="N43" s="180"/>
      <c r="O43" s="121"/>
      <c r="P43" s="121"/>
      <c r="Q43" s="121"/>
      <c r="R43" s="121"/>
      <c r="S43" s="121"/>
      <c r="T43" s="121">
        <v>1</v>
      </c>
      <c r="U43" s="120"/>
      <c r="V43" s="120"/>
      <c r="W43" s="120"/>
      <c r="X43" s="732"/>
      <c r="Y43" s="179"/>
    </row>
    <row r="44" spans="1:25" s="9" customFormat="1" ht="35.1" customHeight="1">
      <c r="A44" s="966"/>
      <c r="B44" s="967"/>
      <c r="C44" s="968"/>
      <c r="D44" s="969"/>
      <c r="E44" s="178">
        <v>4</v>
      </c>
      <c r="F44" s="421" t="s">
        <v>839</v>
      </c>
      <c r="G44" s="930"/>
      <c r="H44" s="977"/>
      <c r="I44" s="965"/>
      <c r="J44" s="927"/>
      <c r="K44" s="179"/>
      <c r="L44" s="179"/>
      <c r="M44" s="927"/>
      <c r="N44" s="180"/>
      <c r="O44" s="121"/>
      <c r="P44" s="121"/>
      <c r="Q44" s="121"/>
      <c r="R44" s="121"/>
      <c r="S44" s="121">
        <v>1</v>
      </c>
      <c r="T44" s="120"/>
      <c r="U44" s="120"/>
      <c r="V44" s="120"/>
      <c r="W44" s="120"/>
      <c r="X44" s="732"/>
      <c r="Y44" s="179"/>
    </row>
    <row r="45" spans="1:25" s="9" customFormat="1" ht="35.1" customHeight="1">
      <c r="A45" s="966"/>
      <c r="B45" s="967"/>
      <c r="C45" s="968"/>
      <c r="D45" s="969"/>
      <c r="E45" s="178">
        <v>5</v>
      </c>
      <c r="F45" s="421" t="s">
        <v>838</v>
      </c>
      <c r="G45" s="930"/>
      <c r="H45" s="977"/>
      <c r="I45" s="965"/>
      <c r="J45" s="927"/>
      <c r="K45" s="179"/>
      <c r="L45" s="179"/>
      <c r="M45" s="927"/>
      <c r="N45" s="180"/>
      <c r="O45" s="121"/>
      <c r="P45" s="121">
        <v>1</v>
      </c>
      <c r="Q45" s="120"/>
      <c r="R45" s="120"/>
      <c r="S45" s="120"/>
      <c r="T45" s="120"/>
      <c r="U45" s="120"/>
      <c r="V45" s="120"/>
      <c r="W45" s="120"/>
      <c r="X45" s="732"/>
      <c r="Y45" s="179"/>
    </row>
    <row r="46" spans="1:25" s="9" customFormat="1" ht="35.1" customHeight="1">
      <c r="A46" s="966"/>
      <c r="B46" s="967"/>
      <c r="C46" s="968"/>
      <c r="D46" s="969"/>
      <c r="E46" s="178">
        <v>6</v>
      </c>
      <c r="F46" s="421" t="s">
        <v>837</v>
      </c>
      <c r="G46" s="930"/>
      <c r="H46" s="977"/>
      <c r="I46" s="965"/>
      <c r="J46" s="927"/>
      <c r="K46" s="179"/>
      <c r="L46" s="179"/>
      <c r="M46" s="927"/>
      <c r="N46" s="180"/>
      <c r="O46" s="121"/>
      <c r="P46" s="121"/>
      <c r="Q46" s="121"/>
      <c r="R46" s="121"/>
      <c r="S46" s="121"/>
      <c r="T46" s="121"/>
      <c r="U46" s="121">
        <v>1</v>
      </c>
      <c r="V46" s="120"/>
      <c r="W46" s="120"/>
      <c r="X46" s="732"/>
      <c r="Y46" s="179"/>
    </row>
    <row r="47" spans="1:25" s="9" customFormat="1" ht="35.1" customHeight="1">
      <c r="A47" s="966"/>
      <c r="B47" s="967"/>
      <c r="C47" s="968"/>
      <c r="D47" s="969"/>
      <c r="E47" s="178">
        <v>7</v>
      </c>
      <c r="F47" s="421" t="s">
        <v>836</v>
      </c>
      <c r="G47" s="930"/>
      <c r="H47" s="977"/>
      <c r="I47" s="965"/>
      <c r="J47" s="927"/>
      <c r="K47" s="179"/>
      <c r="L47" s="179"/>
      <c r="M47" s="927"/>
      <c r="N47" s="180"/>
      <c r="O47" s="121"/>
      <c r="P47" s="121"/>
      <c r="Q47" s="121"/>
      <c r="R47" s="121"/>
      <c r="S47" s="121"/>
      <c r="T47" s="121"/>
      <c r="U47" s="121">
        <v>1</v>
      </c>
      <c r="V47" s="120"/>
      <c r="W47" s="120"/>
      <c r="X47" s="732"/>
      <c r="Y47" s="214"/>
    </row>
    <row r="48" spans="1:25" s="9" customFormat="1" ht="35.1" customHeight="1">
      <c r="A48" s="966"/>
      <c r="B48" s="967"/>
      <c r="C48" s="968"/>
      <c r="D48" s="969"/>
      <c r="E48" s="178">
        <v>8</v>
      </c>
      <c r="F48" s="421" t="s">
        <v>835</v>
      </c>
      <c r="G48" s="930"/>
      <c r="H48" s="977"/>
      <c r="I48" s="965"/>
      <c r="J48" s="927"/>
      <c r="K48" s="179"/>
      <c r="L48" s="179"/>
      <c r="M48" s="927"/>
      <c r="N48" s="180"/>
      <c r="O48" s="121"/>
      <c r="P48" s="121"/>
      <c r="Q48" s="121"/>
      <c r="R48" s="121"/>
      <c r="S48" s="121"/>
      <c r="T48" s="121"/>
      <c r="U48" s="121"/>
      <c r="V48" s="121">
        <v>1</v>
      </c>
      <c r="W48" s="120"/>
      <c r="X48" s="732"/>
      <c r="Y48" s="214"/>
    </row>
    <row r="49" spans="1:25" s="9" customFormat="1" ht="35.1" customHeight="1">
      <c r="A49" s="966"/>
      <c r="B49" s="967"/>
      <c r="C49" s="968"/>
      <c r="D49" s="969"/>
      <c r="E49" s="178">
        <v>9</v>
      </c>
      <c r="F49" s="421" t="s">
        <v>834</v>
      </c>
      <c r="G49" s="930"/>
      <c r="H49" s="977"/>
      <c r="I49" s="965"/>
      <c r="J49" s="927"/>
      <c r="K49" s="179"/>
      <c r="L49" s="179"/>
      <c r="M49" s="927"/>
      <c r="N49" s="180"/>
      <c r="O49" s="121"/>
      <c r="P49" s="121"/>
      <c r="Q49" s="121"/>
      <c r="R49" s="121"/>
      <c r="S49" s="121"/>
      <c r="T49" s="121"/>
      <c r="U49" s="121"/>
      <c r="V49" s="121">
        <v>1</v>
      </c>
      <c r="W49" s="120"/>
      <c r="X49" s="732"/>
      <c r="Y49" s="214"/>
    </row>
    <row r="50" spans="1:25" s="9" customFormat="1" ht="35.1" customHeight="1">
      <c r="A50" s="955"/>
      <c r="B50" s="888"/>
      <c r="C50" s="956"/>
      <c r="D50" s="958"/>
      <c r="E50" s="178">
        <v>10</v>
      </c>
      <c r="F50" s="421" t="s">
        <v>833</v>
      </c>
      <c r="G50" s="931"/>
      <c r="H50" s="978"/>
      <c r="I50" s="964"/>
      <c r="J50" s="928"/>
      <c r="K50" s="179"/>
      <c r="L50" s="179"/>
      <c r="M50" s="928"/>
      <c r="N50" s="180"/>
      <c r="O50" s="121">
        <v>1</v>
      </c>
      <c r="P50" s="120"/>
      <c r="Q50" s="120"/>
      <c r="R50" s="120"/>
      <c r="S50" s="120"/>
      <c r="T50" s="120"/>
      <c r="U50" s="120"/>
      <c r="V50" s="120"/>
      <c r="W50" s="120"/>
      <c r="X50" s="733"/>
      <c r="Y50" s="179"/>
    </row>
    <row r="51" spans="1:25" s="9" customFormat="1" ht="35.1" customHeight="1">
      <c r="A51" s="954">
        <v>23</v>
      </c>
      <c r="B51" s="887" t="s">
        <v>832</v>
      </c>
      <c r="C51" s="717" t="s">
        <v>785</v>
      </c>
      <c r="D51" s="806" t="s">
        <v>1609</v>
      </c>
      <c r="E51" s="178">
        <v>1</v>
      </c>
      <c r="F51" s="421" t="s">
        <v>831</v>
      </c>
      <c r="G51" s="929" t="s">
        <v>1810</v>
      </c>
      <c r="H51" s="970"/>
      <c r="I51" s="963"/>
      <c r="J51" s="699">
        <v>431.81</v>
      </c>
      <c r="K51" s="179"/>
      <c r="L51" s="179"/>
      <c r="M51" s="699" t="s">
        <v>204</v>
      </c>
      <c r="N51" s="180"/>
      <c r="O51" s="121"/>
      <c r="P51" s="121"/>
      <c r="Q51" s="121"/>
      <c r="R51" s="121"/>
      <c r="S51" s="121">
        <v>1</v>
      </c>
      <c r="T51" s="120"/>
      <c r="U51" s="120"/>
      <c r="V51" s="120"/>
      <c r="W51" s="120"/>
      <c r="X51" s="731">
        <v>107.67</v>
      </c>
      <c r="Y51" s="216"/>
    </row>
    <row r="52" spans="1:25" s="9" customFormat="1" ht="35.1" customHeight="1">
      <c r="A52" s="966"/>
      <c r="B52" s="967"/>
      <c r="C52" s="968"/>
      <c r="D52" s="969"/>
      <c r="E52" s="178">
        <v>2</v>
      </c>
      <c r="F52" s="421" t="s">
        <v>830</v>
      </c>
      <c r="G52" s="930"/>
      <c r="H52" s="971"/>
      <c r="I52" s="965"/>
      <c r="J52" s="927"/>
      <c r="K52" s="179"/>
      <c r="L52" s="179"/>
      <c r="M52" s="927"/>
      <c r="N52" s="180"/>
      <c r="O52" s="121"/>
      <c r="P52" s="121"/>
      <c r="Q52" s="121"/>
      <c r="R52" s="121"/>
      <c r="S52" s="121"/>
      <c r="T52" s="121">
        <v>1</v>
      </c>
      <c r="U52" s="120"/>
      <c r="V52" s="120"/>
      <c r="W52" s="120"/>
      <c r="X52" s="732"/>
      <c r="Y52" s="216"/>
    </row>
    <row r="53" spans="1:25" s="9" customFormat="1" ht="35.1" customHeight="1">
      <c r="A53" s="966"/>
      <c r="B53" s="967"/>
      <c r="C53" s="968"/>
      <c r="D53" s="969"/>
      <c r="E53" s="178">
        <v>3</v>
      </c>
      <c r="F53" s="421" t="s">
        <v>829</v>
      </c>
      <c r="G53" s="930"/>
      <c r="H53" s="971"/>
      <c r="I53" s="965"/>
      <c r="J53" s="927"/>
      <c r="K53" s="179"/>
      <c r="L53" s="179"/>
      <c r="M53" s="927"/>
      <c r="N53" s="180">
        <v>1</v>
      </c>
      <c r="O53" s="120"/>
      <c r="P53" s="120"/>
      <c r="Q53" s="120"/>
      <c r="R53" s="120"/>
      <c r="S53" s="120"/>
      <c r="T53" s="120"/>
      <c r="U53" s="120"/>
      <c r="V53" s="120"/>
      <c r="W53" s="120"/>
      <c r="X53" s="732"/>
      <c r="Y53" s="179"/>
    </row>
    <row r="54" spans="1:25" s="9" customFormat="1" ht="35.1" customHeight="1">
      <c r="A54" s="955"/>
      <c r="B54" s="888"/>
      <c r="C54" s="956"/>
      <c r="D54" s="958"/>
      <c r="E54" s="178">
        <v>4</v>
      </c>
      <c r="F54" s="421" t="s">
        <v>828</v>
      </c>
      <c r="G54" s="931"/>
      <c r="H54" s="972"/>
      <c r="I54" s="964"/>
      <c r="J54" s="928"/>
      <c r="K54" s="179"/>
      <c r="L54" s="179"/>
      <c r="M54" s="928"/>
      <c r="N54" s="180"/>
      <c r="O54" s="121"/>
      <c r="P54" s="121"/>
      <c r="Q54" s="121"/>
      <c r="R54" s="121"/>
      <c r="S54" s="121">
        <v>1</v>
      </c>
      <c r="T54" s="120"/>
      <c r="U54" s="120"/>
      <c r="V54" s="120"/>
      <c r="W54" s="120"/>
      <c r="X54" s="733"/>
      <c r="Y54" s="179"/>
    </row>
    <row r="55" spans="1:25" s="9" customFormat="1" ht="35.1" customHeight="1">
      <c r="A55" s="954">
        <v>24</v>
      </c>
      <c r="B55" s="887" t="s">
        <v>827</v>
      </c>
      <c r="C55" s="717" t="s">
        <v>785</v>
      </c>
      <c r="D55" s="806" t="s">
        <v>1610</v>
      </c>
      <c r="E55" s="178">
        <v>1</v>
      </c>
      <c r="F55" s="421" t="s">
        <v>826</v>
      </c>
      <c r="G55" s="929" t="s">
        <v>1657</v>
      </c>
      <c r="H55" s="970"/>
      <c r="I55" s="963"/>
      <c r="J55" s="699">
        <v>322.17</v>
      </c>
      <c r="K55" s="179"/>
      <c r="L55" s="179"/>
      <c r="M55" s="699" t="s">
        <v>204</v>
      </c>
      <c r="N55" s="180"/>
      <c r="O55" s="121"/>
      <c r="P55" s="121"/>
      <c r="Q55" s="121"/>
      <c r="R55" s="121"/>
      <c r="S55" s="121"/>
      <c r="T55" s="121"/>
      <c r="U55" s="121">
        <v>1</v>
      </c>
      <c r="V55" s="120"/>
      <c r="W55" s="120"/>
      <c r="X55" s="731">
        <v>87.45</v>
      </c>
      <c r="Y55" s="215"/>
    </row>
    <row r="56" spans="1:25" s="9" customFormat="1" ht="35.1" customHeight="1">
      <c r="A56" s="966"/>
      <c r="B56" s="967"/>
      <c r="C56" s="968"/>
      <c r="D56" s="969"/>
      <c r="E56" s="178">
        <v>2</v>
      </c>
      <c r="F56" s="421" t="s">
        <v>825</v>
      </c>
      <c r="G56" s="930"/>
      <c r="H56" s="971"/>
      <c r="I56" s="965"/>
      <c r="J56" s="927"/>
      <c r="K56" s="179"/>
      <c r="L56" s="179"/>
      <c r="M56" s="927"/>
      <c r="N56" s="180"/>
      <c r="O56" s="121"/>
      <c r="P56" s="121"/>
      <c r="Q56" s="121">
        <v>1</v>
      </c>
      <c r="R56" s="120"/>
      <c r="S56" s="120"/>
      <c r="T56" s="120"/>
      <c r="U56" s="120"/>
      <c r="V56" s="120"/>
      <c r="W56" s="120"/>
      <c r="X56" s="732"/>
      <c r="Y56" s="216"/>
    </row>
    <row r="57" spans="1:25" s="9" customFormat="1" ht="35.1" customHeight="1">
      <c r="A57" s="955"/>
      <c r="B57" s="888"/>
      <c r="C57" s="956"/>
      <c r="D57" s="958"/>
      <c r="E57" s="178">
        <v>3</v>
      </c>
      <c r="F57" s="421" t="s">
        <v>824</v>
      </c>
      <c r="G57" s="931"/>
      <c r="H57" s="972"/>
      <c r="I57" s="964"/>
      <c r="J57" s="928"/>
      <c r="K57" s="179"/>
      <c r="L57" s="179"/>
      <c r="M57" s="928"/>
      <c r="N57" s="180"/>
      <c r="O57" s="121"/>
      <c r="P57" s="121"/>
      <c r="Q57" s="121"/>
      <c r="R57" s="121"/>
      <c r="S57" s="121">
        <v>1</v>
      </c>
      <c r="T57" s="120"/>
      <c r="U57" s="120"/>
      <c r="V57" s="120"/>
      <c r="W57" s="120"/>
      <c r="X57" s="733"/>
      <c r="Y57" s="215"/>
    </row>
    <row r="58" spans="1:25" s="9" customFormat="1" ht="35.1" customHeight="1">
      <c r="A58" s="954">
        <v>25</v>
      </c>
      <c r="B58" s="887" t="s">
        <v>823</v>
      </c>
      <c r="C58" s="717" t="s">
        <v>785</v>
      </c>
      <c r="D58" s="806" t="s">
        <v>1611</v>
      </c>
      <c r="E58" s="178">
        <v>1</v>
      </c>
      <c r="F58" s="421" t="s">
        <v>822</v>
      </c>
      <c r="G58" s="973" t="s">
        <v>1811</v>
      </c>
      <c r="H58" s="961"/>
      <c r="I58" s="963"/>
      <c r="J58" s="699">
        <v>212.61</v>
      </c>
      <c r="K58" s="179"/>
      <c r="L58" s="179"/>
      <c r="M58" s="699" t="s">
        <v>204</v>
      </c>
      <c r="N58" s="180">
        <v>1</v>
      </c>
      <c r="O58" s="120"/>
      <c r="P58" s="120"/>
      <c r="Q58" s="120"/>
      <c r="R58" s="120"/>
      <c r="S58" s="120"/>
      <c r="T58" s="120"/>
      <c r="U58" s="120"/>
      <c r="V58" s="120"/>
      <c r="W58" s="120"/>
      <c r="X58" s="731">
        <v>65.94</v>
      </c>
      <c r="Y58" s="179"/>
    </row>
    <row r="59" spans="1:25" s="9" customFormat="1" ht="35.1" customHeight="1">
      <c r="A59" s="955"/>
      <c r="B59" s="888"/>
      <c r="C59" s="956"/>
      <c r="D59" s="958"/>
      <c r="E59" s="178">
        <v>2</v>
      </c>
      <c r="F59" s="421" t="s">
        <v>821</v>
      </c>
      <c r="G59" s="975"/>
      <c r="H59" s="962"/>
      <c r="I59" s="964"/>
      <c r="J59" s="928"/>
      <c r="K59" s="179"/>
      <c r="L59" s="179"/>
      <c r="M59" s="928"/>
      <c r="N59" s="180"/>
      <c r="O59" s="121"/>
      <c r="P59" s="121"/>
      <c r="Q59" s="121"/>
      <c r="R59" s="121"/>
      <c r="S59" s="121"/>
      <c r="T59" s="121"/>
      <c r="U59" s="121"/>
      <c r="V59" s="121">
        <v>1</v>
      </c>
      <c r="W59" s="120"/>
      <c r="X59" s="733"/>
      <c r="Y59" s="216"/>
    </row>
    <row r="60" spans="1:25" s="9" customFormat="1" ht="35.1" customHeight="1">
      <c r="A60" s="954">
        <v>26</v>
      </c>
      <c r="B60" s="887" t="s">
        <v>820</v>
      </c>
      <c r="C60" s="717" t="s">
        <v>785</v>
      </c>
      <c r="D60" s="806" t="s">
        <v>1612</v>
      </c>
      <c r="E60" s="178">
        <v>1</v>
      </c>
      <c r="F60" s="421" t="s">
        <v>819</v>
      </c>
      <c r="G60" s="929" t="s">
        <v>1812</v>
      </c>
      <c r="H60" s="970"/>
      <c r="I60" s="963"/>
      <c r="J60" s="699">
        <v>432.38</v>
      </c>
      <c r="K60" s="179"/>
      <c r="L60" s="179"/>
      <c r="M60" s="699" t="s">
        <v>204</v>
      </c>
      <c r="N60" s="180"/>
      <c r="O60" s="121"/>
      <c r="P60" s="121">
        <v>1</v>
      </c>
      <c r="Q60" s="120"/>
      <c r="R60" s="120"/>
      <c r="S60" s="120"/>
      <c r="T60" s="120"/>
      <c r="U60" s="120"/>
      <c r="V60" s="120"/>
      <c r="W60" s="120"/>
      <c r="X60" s="731">
        <v>18.396999999999998</v>
      </c>
      <c r="Y60" s="179"/>
    </row>
    <row r="61" spans="1:25" s="9" customFormat="1" ht="35.1" customHeight="1">
      <c r="A61" s="966"/>
      <c r="B61" s="967"/>
      <c r="C61" s="968"/>
      <c r="D61" s="969"/>
      <c r="E61" s="178">
        <v>2</v>
      </c>
      <c r="F61" s="421" t="s">
        <v>818</v>
      </c>
      <c r="G61" s="930"/>
      <c r="H61" s="971"/>
      <c r="I61" s="965"/>
      <c r="J61" s="927"/>
      <c r="K61" s="179"/>
      <c r="L61" s="179"/>
      <c r="M61" s="927"/>
      <c r="N61" s="180"/>
      <c r="O61" s="121"/>
      <c r="P61" s="121"/>
      <c r="Q61" s="121">
        <v>1</v>
      </c>
      <c r="R61" s="120"/>
      <c r="S61" s="120"/>
      <c r="T61" s="120"/>
      <c r="U61" s="120"/>
      <c r="V61" s="120"/>
      <c r="W61" s="120"/>
      <c r="X61" s="732"/>
      <c r="Y61" s="179"/>
    </row>
    <row r="62" spans="1:25" s="9" customFormat="1" ht="35.1" customHeight="1">
      <c r="A62" s="966"/>
      <c r="B62" s="967"/>
      <c r="C62" s="968"/>
      <c r="D62" s="969"/>
      <c r="E62" s="178">
        <v>3</v>
      </c>
      <c r="F62" s="421" t="s">
        <v>817</v>
      </c>
      <c r="G62" s="930"/>
      <c r="H62" s="971"/>
      <c r="I62" s="965"/>
      <c r="J62" s="927"/>
      <c r="K62" s="179"/>
      <c r="L62" s="179"/>
      <c r="M62" s="927"/>
      <c r="N62" s="180">
        <v>1</v>
      </c>
      <c r="O62" s="120"/>
      <c r="P62" s="120"/>
      <c r="Q62" s="120"/>
      <c r="R62" s="120"/>
      <c r="S62" s="120"/>
      <c r="T62" s="120"/>
      <c r="U62" s="120"/>
      <c r="V62" s="120"/>
      <c r="W62" s="120"/>
      <c r="X62" s="732"/>
      <c r="Y62" s="179"/>
    </row>
    <row r="63" spans="1:25" s="9" customFormat="1" ht="35.1" customHeight="1">
      <c r="A63" s="955"/>
      <c r="B63" s="888"/>
      <c r="C63" s="956"/>
      <c r="D63" s="958"/>
      <c r="E63" s="178">
        <v>4</v>
      </c>
      <c r="F63" s="421" t="s">
        <v>816</v>
      </c>
      <c r="G63" s="931"/>
      <c r="H63" s="972"/>
      <c r="I63" s="964"/>
      <c r="J63" s="928"/>
      <c r="K63" s="179"/>
      <c r="L63" s="179"/>
      <c r="M63" s="928"/>
      <c r="N63" s="180">
        <v>1</v>
      </c>
      <c r="O63" s="120"/>
      <c r="P63" s="120"/>
      <c r="Q63" s="120"/>
      <c r="R63" s="120"/>
      <c r="S63" s="120"/>
      <c r="T63" s="120"/>
      <c r="U63" s="120"/>
      <c r="V63" s="120"/>
      <c r="W63" s="120"/>
      <c r="X63" s="733"/>
      <c r="Y63" s="179"/>
    </row>
    <row r="64" spans="1:25" s="9" customFormat="1" ht="35.1" customHeight="1">
      <c r="A64" s="954">
        <v>27</v>
      </c>
      <c r="B64" s="887" t="s">
        <v>815</v>
      </c>
      <c r="C64" s="717" t="s">
        <v>785</v>
      </c>
      <c r="D64" s="806" t="s">
        <v>1613</v>
      </c>
      <c r="E64" s="178">
        <v>1</v>
      </c>
      <c r="F64" s="421" t="s">
        <v>814</v>
      </c>
      <c r="G64" s="929" t="s">
        <v>1812</v>
      </c>
      <c r="H64" s="970"/>
      <c r="I64" s="963"/>
      <c r="J64" s="699">
        <v>426.65</v>
      </c>
      <c r="K64" s="179"/>
      <c r="L64" s="179"/>
      <c r="M64" s="699" t="s">
        <v>204</v>
      </c>
      <c r="N64" s="180"/>
      <c r="O64" s="121"/>
      <c r="P64" s="121">
        <v>1</v>
      </c>
      <c r="Q64" s="120"/>
      <c r="R64" s="120"/>
      <c r="S64" s="120"/>
      <c r="T64" s="120"/>
      <c r="U64" s="120"/>
      <c r="V64" s="120"/>
      <c r="W64" s="120"/>
      <c r="X64" s="731">
        <v>35.520000000000003</v>
      </c>
      <c r="Y64" s="179"/>
    </row>
    <row r="65" spans="1:25" s="9" customFormat="1" ht="35.1" customHeight="1">
      <c r="A65" s="966"/>
      <c r="B65" s="967"/>
      <c r="C65" s="968"/>
      <c r="D65" s="969"/>
      <c r="E65" s="178">
        <v>2</v>
      </c>
      <c r="F65" s="421" t="s">
        <v>813</v>
      </c>
      <c r="G65" s="930"/>
      <c r="H65" s="971"/>
      <c r="I65" s="965"/>
      <c r="J65" s="927"/>
      <c r="K65" s="179"/>
      <c r="L65" s="179"/>
      <c r="M65" s="927"/>
      <c r="N65" s="180">
        <v>1</v>
      </c>
      <c r="O65" s="120"/>
      <c r="P65" s="120"/>
      <c r="Q65" s="120"/>
      <c r="R65" s="120"/>
      <c r="S65" s="120"/>
      <c r="T65" s="120"/>
      <c r="U65" s="120"/>
      <c r="V65" s="120"/>
      <c r="W65" s="120"/>
      <c r="X65" s="732"/>
      <c r="Y65" s="179"/>
    </row>
    <row r="66" spans="1:25" s="9" customFormat="1" ht="35.1" customHeight="1">
      <c r="A66" s="966"/>
      <c r="B66" s="967"/>
      <c r="C66" s="968"/>
      <c r="D66" s="969"/>
      <c r="E66" s="178">
        <v>3</v>
      </c>
      <c r="F66" s="421" t="s">
        <v>812</v>
      </c>
      <c r="G66" s="930"/>
      <c r="H66" s="971"/>
      <c r="I66" s="965"/>
      <c r="J66" s="927"/>
      <c r="K66" s="179"/>
      <c r="L66" s="179"/>
      <c r="M66" s="927"/>
      <c r="N66" s="180"/>
      <c r="O66" s="121"/>
      <c r="P66" s="121"/>
      <c r="Q66" s="121"/>
      <c r="R66" s="121"/>
      <c r="S66" s="121">
        <v>1</v>
      </c>
      <c r="T66" s="120"/>
      <c r="U66" s="120"/>
      <c r="V66" s="120"/>
      <c r="W66" s="120"/>
      <c r="X66" s="732"/>
      <c r="Y66" s="216"/>
    </row>
    <row r="67" spans="1:25" s="9" customFormat="1" ht="35.1" customHeight="1">
      <c r="A67" s="955"/>
      <c r="B67" s="888"/>
      <c r="C67" s="956"/>
      <c r="D67" s="958"/>
      <c r="E67" s="178">
        <v>4</v>
      </c>
      <c r="F67" s="421" t="s">
        <v>811</v>
      </c>
      <c r="G67" s="931"/>
      <c r="H67" s="972"/>
      <c r="I67" s="964"/>
      <c r="J67" s="928"/>
      <c r="K67" s="179"/>
      <c r="L67" s="179"/>
      <c r="M67" s="928"/>
      <c r="N67" s="180">
        <v>1</v>
      </c>
      <c r="O67" s="120"/>
      <c r="P67" s="120"/>
      <c r="Q67" s="120"/>
      <c r="R67" s="120"/>
      <c r="S67" s="120"/>
      <c r="T67" s="120"/>
      <c r="U67" s="120"/>
      <c r="V67" s="120"/>
      <c r="W67" s="120"/>
      <c r="X67" s="733"/>
      <c r="Y67" s="179"/>
    </row>
    <row r="68" spans="1:25" s="9" customFormat="1" ht="35.1" customHeight="1">
      <c r="A68" s="319">
        <v>28</v>
      </c>
      <c r="B68" s="384" t="s">
        <v>2412</v>
      </c>
      <c r="C68" s="717" t="s">
        <v>785</v>
      </c>
      <c r="D68" s="806" t="s">
        <v>1614</v>
      </c>
      <c r="E68" s="178">
        <v>1</v>
      </c>
      <c r="F68" s="421" t="s">
        <v>810</v>
      </c>
      <c r="G68" s="549" t="s">
        <v>1748</v>
      </c>
      <c r="H68" s="970"/>
      <c r="I68" s="963"/>
      <c r="J68" s="699">
        <v>321.70999999999998</v>
      </c>
      <c r="K68" s="179"/>
      <c r="L68" s="179"/>
      <c r="M68" s="699" t="s">
        <v>204</v>
      </c>
      <c r="N68" s="18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79"/>
    </row>
    <row r="69" spans="1:25" s="9" customFormat="1" ht="35.1" customHeight="1">
      <c r="A69" s="319">
        <v>29</v>
      </c>
      <c r="B69" s="384" t="s">
        <v>2413</v>
      </c>
      <c r="C69" s="968"/>
      <c r="D69" s="969"/>
      <c r="E69" s="178">
        <v>1</v>
      </c>
      <c r="F69" s="421" t="s">
        <v>809</v>
      </c>
      <c r="G69" s="549" t="s">
        <v>1748</v>
      </c>
      <c r="H69" s="971"/>
      <c r="I69" s="965"/>
      <c r="J69" s="927"/>
      <c r="K69" s="179"/>
      <c r="L69" s="179"/>
      <c r="M69" s="927"/>
      <c r="N69" s="18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79"/>
    </row>
    <row r="70" spans="1:25" s="9" customFormat="1" ht="35.1" customHeight="1">
      <c r="A70" s="319">
        <v>30</v>
      </c>
      <c r="B70" s="384" t="s">
        <v>2414</v>
      </c>
      <c r="C70" s="956"/>
      <c r="D70" s="958"/>
      <c r="E70" s="178">
        <v>1</v>
      </c>
      <c r="F70" s="421" t="s">
        <v>808</v>
      </c>
      <c r="G70" s="550" t="s">
        <v>2411</v>
      </c>
      <c r="H70" s="972"/>
      <c r="I70" s="964"/>
      <c r="J70" s="928"/>
      <c r="K70" s="179"/>
      <c r="L70" s="179"/>
      <c r="M70" s="928"/>
      <c r="N70" s="180">
        <v>1</v>
      </c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79"/>
    </row>
    <row r="71" spans="1:25" s="9" customFormat="1" ht="35.1" customHeight="1">
      <c r="A71" s="319">
        <v>31</v>
      </c>
      <c r="B71" s="382" t="s">
        <v>807</v>
      </c>
      <c r="C71" s="381" t="s">
        <v>785</v>
      </c>
      <c r="D71" s="95" t="s">
        <v>1615</v>
      </c>
      <c r="E71" s="178">
        <v>1</v>
      </c>
      <c r="F71" s="421" t="s">
        <v>637</v>
      </c>
      <c r="G71" s="373" t="s">
        <v>1658</v>
      </c>
      <c r="H71" s="71"/>
      <c r="I71" s="181"/>
      <c r="J71" s="176">
        <v>107.99</v>
      </c>
      <c r="K71" s="179"/>
      <c r="L71" s="179"/>
      <c r="M71" s="176" t="s">
        <v>204</v>
      </c>
      <c r="N71" s="180"/>
      <c r="O71" s="121"/>
      <c r="P71" s="121"/>
      <c r="Q71" s="121"/>
      <c r="R71" s="121">
        <v>1</v>
      </c>
      <c r="S71" s="120"/>
      <c r="T71" s="120"/>
      <c r="U71" s="120"/>
      <c r="V71" s="120"/>
      <c r="W71" s="120"/>
      <c r="X71" s="205">
        <v>20.48</v>
      </c>
      <c r="Y71" s="216"/>
    </row>
    <row r="72" spans="1:25" s="9" customFormat="1" ht="35.1" customHeight="1">
      <c r="A72" s="319">
        <v>32</v>
      </c>
      <c r="B72" s="384" t="s">
        <v>2415</v>
      </c>
      <c r="C72" s="717" t="s">
        <v>785</v>
      </c>
      <c r="D72" s="806" t="s">
        <v>1615</v>
      </c>
      <c r="E72" s="178">
        <v>1</v>
      </c>
      <c r="F72" s="421" t="s">
        <v>806</v>
      </c>
      <c r="G72" s="373" t="s">
        <v>1748</v>
      </c>
      <c r="H72" s="976"/>
      <c r="I72" s="963"/>
      <c r="J72" s="699">
        <v>975.54</v>
      </c>
      <c r="K72" s="179"/>
      <c r="L72" s="179"/>
      <c r="M72" s="699" t="s">
        <v>204</v>
      </c>
      <c r="N72" s="18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79"/>
    </row>
    <row r="73" spans="1:25" s="9" customFormat="1" ht="35.1" customHeight="1">
      <c r="A73" s="319">
        <v>33</v>
      </c>
      <c r="B73" s="384" t="s">
        <v>2416</v>
      </c>
      <c r="C73" s="968"/>
      <c r="D73" s="969"/>
      <c r="E73" s="178">
        <v>1</v>
      </c>
      <c r="F73" s="421" t="s">
        <v>805</v>
      </c>
      <c r="G73" s="373" t="s">
        <v>1748</v>
      </c>
      <c r="H73" s="977"/>
      <c r="I73" s="965"/>
      <c r="J73" s="927"/>
      <c r="K73" s="179"/>
      <c r="L73" s="179"/>
      <c r="M73" s="927"/>
      <c r="N73" s="18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79"/>
    </row>
    <row r="74" spans="1:25" s="9" customFormat="1" ht="35.1" customHeight="1">
      <c r="A74" s="319">
        <v>34</v>
      </c>
      <c r="B74" s="384" t="s">
        <v>2417</v>
      </c>
      <c r="C74" s="968"/>
      <c r="D74" s="969"/>
      <c r="E74" s="178">
        <v>1</v>
      </c>
      <c r="F74" s="421" t="s">
        <v>804</v>
      </c>
      <c r="G74" s="373" t="s">
        <v>1748</v>
      </c>
      <c r="H74" s="977"/>
      <c r="I74" s="965"/>
      <c r="J74" s="927"/>
      <c r="K74" s="179"/>
      <c r="L74" s="179"/>
      <c r="M74" s="927"/>
      <c r="N74" s="18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79"/>
    </row>
    <row r="75" spans="1:25" s="9" customFormat="1" ht="35.1" customHeight="1">
      <c r="A75" s="319">
        <v>35</v>
      </c>
      <c r="B75" s="384" t="s">
        <v>2418</v>
      </c>
      <c r="C75" s="968"/>
      <c r="D75" s="969"/>
      <c r="E75" s="178">
        <v>1</v>
      </c>
      <c r="F75" s="421" t="s">
        <v>803</v>
      </c>
      <c r="G75" s="373" t="s">
        <v>1748</v>
      </c>
      <c r="H75" s="977"/>
      <c r="I75" s="965"/>
      <c r="J75" s="927"/>
      <c r="K75" s="179"/>
      <c r="L75" s="179"/>
      <c r="M75" s="927"/>
      <c r="N75" s="18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79"/>
    </row>
    <row r="76" spans="1:25" s="9" customFormat="1" ht="35.1" customHeight="1">
      <c r="A76" s="319">
        <v>36</v>
      </c>
      <c r="B76" s="384" t="s">
        <v>2419</v>
      </c>
      <c r="C76" s="968"/>
      <c r="D76" s="969"/>
      <c r="E76" s="178">
        <v>1</v>
      </c>
      <c r="F76" s="421" t="s">
        <v>802</v>
      </c>
      <c r="G76" s="537" t="s">
        <v>2424</v>
      </c>
      <c r="H76" s="977"/>
      <c r="I76" s="965"/>
      <c r="J76" s="927"/>
      <c r="K76" s="179"/>
      <c r="L76" s="179"/>
      <c r="M76" s="927"/>
      <c r="N76" s="180">
        <v>1</v>
      </c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79"/>
    </row>
    <row r="77" spans="1:25" s="9" customFormat="1" ht="35.1" customHeight="1">
      <c r="A77" s="319">
        <v>37</v>
      </c>
      <c r="B77" s="384" t="s">
        <v>2420</v>
      </c>
      <c r="C77" s="968"/>
      <c r="D77" s="969"/>
      <c r="E77" s="178">
        <v>1</v>
      </c>
      <c r="F77" s="421" t="s">
        <v>801</v>
      </c>
      <c r="G77" s="373" t="s">
        <v>1748</v>
      </c>
      <c r="H77" s="977"/>
      <c r="I77" s="965"/>
      <c r="J77" s="927"/>
      <c r="K77" s="179"/>
      <c r="L77" s="179"/>
      <c r="M77" s="927"/>
      <c r="N77" s="18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79"/>
    </row>
    <row r="78" spans="1:25" s="9" customFormat="1" ht="35.1" customHeight="1">
      <c r="A78" s="319">
        <v>38</v>
      </c>
      <c r="B78" s="384" t="s">
        <v>2421</v>
      </c>
      <c r="C78" s="968"/>
      <c r="D78" s="969"/>
      <c r="E78" s="178">
        <v>1</v>
      </c>
      <c r="F78" s="421" t="s">
        <v>800</v>
      </c>
      <c r="G78" s="375" t="s">
        <v>1748</v>
      </c>
      <c r="H78" s="977"/>
      <c r="I78" s="965"/>
      <c r="J78" s="927"/>
      <c r="K78" s="179"/>
      <c r="L78" s="179"/>
      <c r="M78" s="927"/>
      <c r="N78" s="18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79"/>
    </row>
    <row r="79" spans="1:25" s="9" customFormat="1" ht="35.1" customHeight="1">
      <c r="A79" s="319">
        <v>39</v>
      </c>
      <c r="B79" s="384" t="s">
        <v>2422</v>
      </c>
      <c r="C79" s="968"/>
      <c r="D79" s="969"/>
      <c r="E79" s="178">
        <v>1</v>
      </c>
      <c r="F79" s="421" t="s">
        <v>799</v>
      </c>
      <c r="G79" s="375" t="s">
        <v>1748</v>
      </c>
      <c r="H79" s="977"/>
      <c r="I79" s="965"/>
      <c r="J79" s="927"/>
      <c r="K79" s="179"/>
      <c r="L79" s="179"/>
      <c r="M79" s="927"/>
      <c r="N79" s="18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79"/>
    </row>
    <row r="80" spans="1:25" s="9" customFormat="1" ht="35.1" customHeight="1">
      <c r="A80" s="319">
        <v>40</v>
      </c>
      <c r="B80" s="384" t="s">
        <v>2423</v>
      </c>
      <c r="C80" s="956"/>
      <c r="D80" s="958"/>
      <c r="E80" s="178">
        <v>1</v>
      </c>
      <c r="F80" s="421" t="s">
        <v>798</v>
      </c>
      <c r="G80" s="375" t="s">
        <v>1748</v>
      </c>
      <c r="H80" s="978"/>
      <c r="I80" s="964"/>
      <c r="J80" s="928"/>
      <c r="K80" s="179"/>
      <c r="L80" s="179"/>
      <c r="M80" s="928"/>
      <c r="N80" s="18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79"/>
    </row>
    <row r="81" spans="1:25" s="9" customFormat="1" ht="35.1" customHeight="1">
      <c r="A81" s="954">
        <v>41</v>
      </c>
      <c r="B81" s="887" t="s">
        <v>797</v>
      </c>
      <c r="C81" s="717" t="s">
        <v>785</v>
      </c>
      <c r="D81" s="806" t="s">
        <v>1616</v>
      </c>
      <c r="E81" s="178">
        <v>1</v>
      </c>
      <c r="F81" s="421" t="s">
        <v>796</v>
      </c>
      <c r="G81" s="973" t="s">
        <v>1802</v>
      </c>
      <c r="H81" s="970"/>
      <c r="I81" s="963"/>
      <c r="J81" s="699">
        <v>427.74</v>
      </c>
      <c r="K81" s="179"/>
      <c r="L81" s="179"/>
      <c r="M81" s="699" t="s">
        <v>204</v>
      </c>
      <c r="N81" s="180"/>
      <c r="O81" s="121"/>
      <c r="P81" s="121"/>
      <c r="Q81" s="121"/>
      <c r="R81" s="121"/>
      <c r="S81" s="121">
        <v>1</v>
      </c>
      <c r="T81" s="120"/>
      <c r="U81" s="120"/>
      <c r="V81" s="120"/>
      <c r="W81" s="120"/>
      <c r="X81" s="731">
        <v>143.36000000000001</v>
      </c>
      <c r="Y81" s="179"/>
    </row>
    <row r="82" spans="1:25" s="9" customFormat="1" ht="35.1" customHeight="1">
      <c r="A82" s="966"/>
      <c r="B82" s="967"/>
      <c r="C82" s="968"/>
      <c r="D82" s="969"/>
      <c r="E82" s="178">
        <v>2</v>
      </c>
      <c r="F82" s="421" t="s">
        <v>795</v>
      </c>
      <c r="G82" s="974"/>
      <c r="H82" s="971"/>
      <c r="I82" s="965"/>
      <c r="J82" s="927"/>
      <c r="K82" s="179"/>
      <c r="L82" s="179"/>
      <c r="M82" s="927"/>
      <c r="N82" s="180"/>
      <c r="O82" s="121"/>
      <c r="P82" s="121"/>
      <c r="Q82" s="121"/>
      <c r="R82" s="121"/>
      <c r="S82" s="121"/>
      <c r="T82" s="121"/>
      <c r="U82" s="121">
        <v>1</v>
      </c>
      <c r="V82" s="120"/>
      <c r="W82" s="120"/>
      <c r="X82" s="732"/>
      <c r="Y82" s="215"/>
    </row>
    <row r="83" spans="1:25" s="9" customFormat="1" ht="35.1" customHeight="1">
      <c r="A83" s="966"/>
      <c r="B83" s="967"/>
      <c r="C83" s="968"/>
      <c r="D83" s="969"/>
      <c r="E83" s="178">
        <v>3</v>
      </c>
      <c r="F83" s="421" t="s">
        <v>794</v>
      </c>
      <c r="G83" s="974"/>
      <c r="H83" s="971"/>
      <c r="I83" s="965"/>
      <c r="J83" s="927"/>
      <c r="K83" s="179"/>
      <c r="L83" s="179"/>
      <c r="M83" s="927"/>
      <c r="N83" s="180"/>
      <c r="O83" s="121"/>
      <c r="P83" s="121"/>
      <c r="Q83" s="121"/>
      <c r="R83" s="121"/>
      <c r="S83" s="121"/>
      <c r="T83" s="121"/>
      <c r="U83" s="121">
        <v>1</v>
      </c>
      <c r="V83" s="120"/>
      <c r="W83" s="120"/>
      <c r="X83" s="732"/>
      <c r="Y83" s="179"/>
    </row>
    <row r="84" spans="1:25" s="9" customFormat="1" ht="35.1" customHeight="1">
      <c r="A84" s="955"/>
      <c r="B84" s="888"/>
      <c r="C84" s="956"/>
      <c r="D84" s="958"/>
      <c r="E84" s="178">
        <v>4</v>
      </c>
      <c r="F84" s="421" t="s">
        <v>793</v>
      </c>
      <c r="G84" s="975"/>
      <c r="H84" s="972"/>
      <c r="I84" s="964"/>
      <c r="J84" s="928"/>
      <c r="K84" s="179"/>
      <c r="L84" s="179"/>
      <c r="M84" s="928"/>
      <c r="N84" s="180"/>
      <c r="O84" s="121"/>
      <c r="P84" s="121"/>
      <c r="Q84" s="121"/>
      <c r="R84" s="121"/>
      <c r="S84" s="121">
        <v>1</v>
      </c>
      <c r="T84" s="120"/>
      <c r="U84" s="120"/>
      <c r="V84" s="120"/>
      <c r="W84" s="120"/>
      <c r="X84" s="733"/>
      <c r="Y84" s="215"/>
    </row>
    <row r="85" spans="1:25" s="9" customFormat="1" ht="35.1" customHeight="1">
      <c r="A85" s="954">
        <v>42</v>
      </c>
      <c r="B85" s="887" t="s">
        <v>792</v>
      </c>
      <c r="C85" s="717" t="s">
        <v>785</v>
      </c>
      <c r="D85" s="806" t="s">
        <v>1617</v>
      </c>
      <c r="E85" s="178">
        <v>1</v>
      </c>
      <c r="F85" s="421" t="s">
        <v>791</v>
      </c>
      <c r="G85" s="973" t="s">
        <v>1748</v>
      </c>
      <c r="H85" s="970"/>
      <c r="I85" s="963"/>
      <c r="J85" s="699">
        <v>542.42999999999995</v>
      </c>
      <c r="K85" s="179"/>
      <c r="L85" s="179"/>
      <c r="M85" s="699" t="s">
        <v>204</v>
      </c>
      <c r="N85" s="18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79"/>
    </row>
    <row r="86" spans="1:25" s="9" customFormat="1" ht="35.1" customHeight="1">
      <c r="A86" s="966"/>
      <c r="B86" s="967"/>
      <c r="C86" s="968"/>
      <c r="D86" s="969"/>
      <c r="E86" s="178">
        <v>2</v>
      </c>
      <c r="F86" s="421" t="s">
        <v>790</v>
      </c>
      <c r="G86" s="974"/>
      <c r="H86" s="971"/>
      <c r="I86" s="965"/>
      <c r="J86" s="927"/>
      <c r="K86" s="179"/>
      <c r="L86" s="179"/>
      <c r="M86" s="927"/>
      <c r="N86" s="18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79"/>
    </row>
    <row r="87" spans="1:25" s="9" customFormat="1" ht="35.1" customHeight="1">
      <c r="A87" s="966"/>
      <c r="B87" s="967"/>
      <c r="C87" s="968"/>
      <c r="D87" s="969"/>
      <c r="E87" s="178">
        <v>3</v>
      </c>
      <c r="F87" s="421" t="s">
        <v>789</v>
      </c>
      <c r="G87" s="974"/>
      <c r="H87" s="971"/>
      <c r="I87" s="965"/>
      <c r="J87" s="927"/>
      <c r="K87" s="179"/>
      <c r="L87" s="179"/>
      <c r="M87" s="927"/>
      <c r="N87" s="18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79"/>
    </row>
    <row r="88" spans="1:25" s="9" customFormat="1" ht="35.1" customHeight="1">
      <c r="A88" s="966"/>
      <c r="B88" s="967"/>
      <c r="C88" s="968"/>
      <c r="D88" s="969"/>
      <c r="E88" s="178">
        <v>4</v>
      </c>
      <c r="F88" s="421" t="s">
        <v>788</v>
      </c>
      <c r="G88" s="974"/>
      <c r="H88" s="971"/>
      <c r="I88" s="965"/>
      <c r="J88" s="927"/>
      <c r="K88" s="179"/>
      <c r="L88" s="179"/>
      <c r="M88" s="927"/>
      <c r="N88" s="18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79"/>
    </row>
    <row r="89" spans="1:25" s="9" customFormat="1" ht="35.1" customHeight="1">
      <c r="A89" s="955"/>
      <c r="B89" s="888"/>
      <c r="C89" s="956"/>
      <c r="D89" s="958"/>
      <c r="E89" s="178">
        <v>5</v>
      </c>
      <c r="F89" s="421" t="s">
        <v>787</v>
      </c>
      <c r="G89" s="975"/>
      <c r="H89" s="972"/>
      <c r="I89" s="964"/>
      <c r="J89" s="928"/>
      <c r="K89" s="179"/>
      <c r="L89" s="179"/>
      <c r="M89" s="928"/>
      <c r="N89" s="18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79"/>
    </row>
    <row r="90" spans="1:25" s="9" customFormat="1" ht="35.1" customHeight="1">
      <c r="A90" s="319">
        <v>43</v>
      </c>
      <c r="B90" s="382" t="s">
        <v>786</v>
      </c>
      <c r="C90" s="381" t="s">
        <v>785</v>
      </c>
      <c r="D90" s="81" t="s">
        <v>1618</v>
      </c>
      <c r="E90" s="178">
        <v>1</v>
      </c>
      <c r="F90" s="421" t="s">
        <v>784</v>
      </c>
      <c r="G90" s="373" t="s">
        <v>1659</v>
      </c>
      <c r="H90" s="71"/>
      <c r="I90" s="181"/>
      <c r="J90" s="176">
        <v>106.52</v>
      </c>
      <c r="K90" s="179"/>
      <c r="L90" s="179"/>
      <c r="M90" s="176" t="s">
        <v>204</v>
      </c>
      <c r="N90" s="180"/>
      <c r="O90" s="121"/>
      <c r="P90" s="121"/>
      <c r="Q90" s="121">
        <v>1</v>
      </c>
      <c r="R90" s="120"/>
      <c r="S90" s="120"/>
      <c r="T90" s="120"/>
      <c r="U90" s="120"/>
      <c r="V90" s="120"/>
      <c r="W90" s="120"/>
      <c r="X90" s="205">
        <v>12.79</v>
      </c>
      <c r="Y90" s="179"/>
    </row>
    <row r="91" spans="1:25" s="9" customFormat="1" ht="35.1" customHeight="1">
      <c r="A91" s="954">
        <v>44</v>
      </c>
      <c r="B91" s="887" t="s">
        <v>777</v>
      </c>
      <c r="C91" s="717" t="s">
        <v>738</v>
      </c>
      <c r="D91" s="957" t="s">
        <v>1620</v>
      </c>
      <c r="E91" s="178">
        <v>1</v>
      </c>
      <c r="F91" s="421" t="s">
        <v>776</v>
      </c>
      <c r="G91" s="929" t="s">
        <v>1808</v>
      </c>
      <c r="H91" s="970"/>
      <c r="I91" s="963"/>
      <c r="J91" s="699">
        <v>531.77</v>
      </c>
      <c r="K91" s="179"/>
      <c r="L91" s="179"/>
      <c r="M91" s="699" t="s">
        <v>204</v>
      </c>
      <c r="N91" s="180"/>
      <c r="O91" s="121">
        <v>1</v>
      </c>
      <c r="P91" s="120"/>
      <c r="Q91" s="120"/>
      <c r="R91" s="120"/>
      <c r="S91" s="120"/>
      <c r="T91" s="120"/>
      <c r="U91" s="120"/>
      <c r="V91" s="120"/>
      <c r="W91" s="120"/>
      <c r="X91" s="731">
        <v>51.57</v>
      </c>
      <c r="Y91" s="179"/>
    </row>
    <row r="92" spans="1:25" s="9" customFormat="1" ht="35.1" customHeight="1">
      <c r="A92" s="966"/>
      <c r="B92" s="967"/>
      <c r="C92" s="968"/>
      <c r="D92" s="969"/>
      <c r="E92" s="178">
        <v>2</v>
      </c>
      <c r="F92" s="421" t="s">
        <v>775</v>
      </c>
      <c r="G92" s="930"/>
      <c r="H92" s="971"/>
      <c r="I92" s="965"/>
      <c r="J92" s="927"/>
      <c r="K92" s="179"/>
      <c r="L92" s="179"/>
      <c r="M92" s="927"/>
      <c r="N92" s="180"/>
      <c r="O92" s="121"/>
      <c r="P92" s="121">
        <v>1</v>
      </c>
      <c r="Q92" s="120"/>
      <c r="R92" s="120"/>
      <c r="S92" s="120"/>
      <c r="T92" s="120"/>
      <c r="U92" s="120"/>
      <c r="V92" s="120"/>
      <c r="W92" s="120"/>
      <c r="X92" s="732"/>
      <c r="Y92" s="216"/>
    </row>
    <row r="93" spans="1:25" s="9" customFormat="1" ht="35.1" customHeight="1">
      <c r="A93" s="966"/>
      <c r="B93" s="967"/>
      <c r="C93" s="968"/>
      <c r="D93" s="969"/>
      <c r="E93" s="178">
        <v>3</v>
      </c>
      <c r="F93" s="421" t="s">
        <v>774</v>
      </c>
      <c r="G93" s="930"/>
      <c r="H93" s="971"/>
      <c r="I93" s="965"/>
      <c r="J93" s="927"/>
      <c r="K93" s="179"/>
      <c r="L93" s="179"/>
      <c r="M93" s="927"/>
      <c r="N93" s="180">
        <v>1</v>
      </c>
      <c r="O93" s="120"/>
      <c r="P93" s="120"/>
      <c r="Q93" s="120"/>
      <c r="R93" s="120"/>
      <c r="S93" s="120"/>
      <c r="T93" s="120"/>
      <c r="U93" s="120"/>
      <c r="V93" s="120"/>
      <c r="W93" s="120"/>
      <c r="X93" s="732"/>
      <c r="Y93" s="179"/>
    </row>
    <row r="94" spans="1:25" s="9" customFormat="1" ht="35.1" customHeight="1">
      <c r="A94" s="966"/>
      <c r="B94" s="967"/>
      <c r="C94" s="968"/>
      <c r="D94" s="969"/>
      <c r="E94" s="178">
        <v>4</v>
      </c>
      <c r="F94" s="421" t="s">
        <v>773</v>
      </c>
      <c r="G94" s="930"/>
      <c r="H94" s="971"/>
      <c r="I94" s="965"/>
      <c r="J94" s="927"/>
      <c r="K94" s="179"/>
      <c r="L94" s="179"/>
      <c r="M94" s="927"/>
      <c r="N94" s="180"/>
      <c r="O94" s="121"/>
      <c r="P94" s="121"/>
      <c r="Q94" s="121"/>
      <c r="R94" s="121">
        <v>1</v>
      </c>
      <c r="S94" s="120"/>
      <c r="T94" s="120"/>
      <c r="U94" s="120"/>
      <c r="V94" s="120"/>
      <c r="W94" s="120"/>
      <c r="X94" s="732"/>
      <c r="Y94" s="216"/>
    </row>
    <row r="95" spans="1:25" s="9" customFormat="1" ht="35.1" customHeight="1">
      <c r="A95" s="955"/>
      <c r="B95" s="888"/>
      <c r="C95" s="956"/>
      <c r="D95" s="958"/>
      <c r="E95" s="178">
        <v>5</v>
      </c>
      <c r="F95" s="421" t="s">
        <v>772</v>
      </c>
      <c r="G95" s="931"/>
      <c r="H95" s="972"/>
      <c r="I95" s="964"/>
      <c r="J95" s="928"/>
      <c r="K95" s="179"/>
      <c r="L95" s="179"/>
      <c r="M95" s="928"/>
      <c r="N95" s="180"/>
      <c r="O95" s="121"/>
      <c r="P95" s="121"/>
      <c r="Q95" s="121"/>
      <c r="R95" s="121">
        <v>1</v>
      </c>
      <c r="S95" s="120"/>
      <c r="T95" s="120"/>
      <c r="U95" s="120"/>
      <c r="V95" s="120"/>
      <c r="W95" s="120"/>
      <c r="X95" s="733"/>
      <c r="Y95" s="216"/>
    </row>
    <row r="96" spans="1:25" s="9" customFormat="1" ht="42.75" customHeight="1">
      <c r="A96" s="319">
        <v>45</v>
      </c>
      <c r="B96" s="382" t="s">
        <v>771</v>
      </c>
      <c r="C96" s="381" t="s">
        <v>738</v>
      </c>
      <c r="D96" s="543" t="s">
        <v>1621</v>
      </c>
      <c r="E96" s="178">
        <v>1</v>
      </c>
      <c r="F96" s="421" t="s">
        <v>770</v>
      </c>
      <c r="G96" s="373" t="s">
        <v>1661</v>
      </c>
      <c r="H96" s="71"/>
      <c r="I96" s="181"/>
      <c r="J96" s="176">
        <v>107.28</v>
      </c>
      <c r="K96" s="179"/>
      <c r="L96" s="179"/>
      <c r="M96" s="176" t="s">
        <v>204</v>
      </c>
      <c r="N96" s="180"/>
      <c r="O96" s="121"/>
      <c r="P96" s="121"/>
      <c r="Q96" s="121"/>
      <c r="R96" s="121"/>
      <c r="S96" s="121">
        <v>1</v>
      </c>
      <c r="T96" s="120"/>
      <c r="U96" s="120"/>
      <c r="V96" s="120"/>
      <c r="W96" s="120"/>
      <c r="X96" s="205">
        <v>30.73</v>
      </c>
      <c r="Y96" s="215"/>
    </row>
    <row r="97" spans="1:25" s="9" customFormat="1" ht="35.1" customHeight="1">
      <c r="A97" s="954">
        <v>46</v>
      </c>
      <c r="B97" s="887" t="s">
        <v>769</v>
      </c>
      <c r="C97" s="717" t="s">
        <v>738</v>
      </c>
      <c r="D97" s="957" t="s">
        <v>1622</v>
      </c>
      <c r="E97" s="178">
        <v>1</v>
      </c>
      <c r="F97" s="421" t="s">
        <v>768</v>
      </c>
      <c r="G97" s="929" t="s">
        <v>1813</v>
      </c>
      <c r="H97" s="970"/>
      <c r="I97" s="963"/>
      <c r="J97" s="699">
        <v>432.88</v>
      </c>
      <c r="K97" s="179"/>
      <c r="L97" s="179"/>
      <c r="M97" s="699" t="s">
        <v>204</v>
      </c>
      <c r="N97" s="180"/>
      <c r="O97" s="121"/>
      <c r="P97" s="121"/>
      <c r="Q97" s="121"/>
      <c r="R97" s="121">
        <v>1</v>
      </c>
      <c r="S97" s="120"/>
      <c r="T97" s="120"/>
      <c r="U97" s="120"/>
      <c r="V97" s="120"/>
      <c r="W97" s="120"/>
      <c r="X97" s="731">
        <v>53.67</v>
      </c>
      <c r="Y97" s="179"/>
    </row>
    <row r="98" spans="1:25" s="9" customFormat="1" ht="35.1" customHeight="1">
      <c r="A98" s="966"/>
      <c r="B98" s="967"/>
      <c r="C98" s="968"/>
      <c r="D98" s="969"/>
      <c r="E98" s="178">
        <v>2</v>
      </c>
      <c r="F98" s="421" t="s">
        <v>767</v>
      </c>
      <c r="G98" s="930"/>
      <c r="H98" s="971"/>
      <c r="I98" s="965"/>
      <c r="J98" s="927"/>
      <c r="K98" s="179"/>
      <c r="L98" s="179"/>
      <c r="M98" s="927"/>
      <c r="N98" s="180"/>
      <c r="O98" s="121"/>
      <c r="P98" s="121">
        <v>1</v>
      </c>
      <c r="Q98" s="120"/>
      <c r="R98" s="120"/>
      <c r="S98" s="120"/>
      <c r="T98" s="120"/>
      <c r="U98" s="120"/>
      <c r="V98" s="120"/>
      <c r="W98" s="120"/>
      <c r="X98" s="732"/>
      <c r="Y98" s="179"/>
    </row>
    <row r="99" spans="1:25" s="9" customFormat="1" ht="35.1" customHeight="1">
      <c r="A99" s="966"/>
      <c r="B99" s="967"/>
      <c r="C99" s="968"/>
      <c r="D99" s="969"/>
      <c r="E99" s="178">
        <v>3</v>
      </c>
      <c r="F99" s="421" t="s">
        <v>766</v>
      </c>
      <c r="G99" s="930"/>
      <c r="H99" s="971"/>
      <c r="I99" s="965"/>
      <c r="J99" s="927"/>
      <c r="K99" s="179"/>
      <c r="L99" s="179"/>
      <c r="M99" s="927"/>
      <c r="N99" s="180"/>
      <c r="O99" s="121"/>
      <c r="P99" s="121"/>
      <c r="Q99" s="121">
        <v>1</v>
      </c>
      <c r="R99" s="120"/>
      <c r="S99" s="120"/>
      <c r="T99" s="120"/>
      <c r="U99" s="120"/>
      <c r="V99" s="120"/>
      <c r="W99" s="120"/>
      <c r="X99" s="732"/>
      <c r="Y99" s="179"/>
    </row>
    <row r="100" spans="1:25" s="9" customFormat="1" ht="35.1" customHeight="1">
      <c r="A100" s="955"/>
      <c r="B100" s="888"/>
      <c r="C100" s="956"/>
      <c r="D100" s="958"/>
      <c r="E100" s="178">
        <v>4</v>
      </c>
      <c r="F100" s="421" t="s">
        <v>765</v>
      </c>
      <c r="G100" s="931"/>
      <c r="H100" s="972"/>
      <c r="I100" s="964"/>
      <c r="J100" s="928"/>
      <c r="K100" s="179"/>
      <c r="L100" s="179"/>
      <c r="M100" s="928"/>
      <c r="N100" s="180"/>
      <c r="O100" s="121"/>
      <c r="P100" s="121"/>
      <c r="Q100" s="121"/>
      <c r="R100" s="121">
        <v>1</v>
      </c>
      <c r="S100" s="120"/>
      <c r="T100" s="120"/>
      <c r="U100" s="120"/>
      <c r="V100" s="120"/>
      <c r="W100" s="120"/>
      <c r="X100" s="733"/>
      <c r="Y100" s="179"/>
    </row>
    <row r="101" spans="1:25" s="9" customFormat="1" ht="35.1" customHeight="1">
      <c r="A101" s="954">
        <v>47</v>
      </c>
      <c r="B101" s="887" t="s">
        <v>764</v>
      </c>
      <c r="C101" s="717" t="s">
        <v>738</v>
      </c>
      <c r="D101" s="957" t="s">
        <v>1622</v>
      </c>
      <c r="E101" s="178">
        <v>1</v>
      </c>
      <c r="F101" s="421" t="s">
        <v>763</v>
      </c>
      <c r="G101" s="929" t="s">
        <v>1813</v>
      </c>
      <c r="H101" s="970"/>
      <c r="I101" s="963"/>
      <c r="J101" s="699">
        <v>432.59</v>
      </c>
      <c r="K101" s="179"/>
      <c r="L101" s="179"/>
      <c r="M101" s="699" t="s">
        <v>204</v>
      </c>
      <c r="N101" s="180"/>
      <c r="O101" s="121"/>
      <c r="P101" s="121"/>
      <c r="Q101" s="121">
        <v>1</v>
      </c>
      <c r="R101" s="120"/>
      <c r="S101" s="120"/>
      <c r="T101" s="120"/>
      <c r="U101" s="120"/>
      <c r="V101" s="120"/>
      <c r="W101" s="120"/>
      <c r="X101" s="731">
        <v>29.95</v>
      </c>
      <c r="Y101" s="179"/>
    </row>
    <row r="102" spans="1:25" s="9" customFormat="1" ht="35.1" customHeight="1">
      <c r="A102" s="966"/>
      <c r="B102" s="967"/>
      <c r="C102" s="968"/>
      <c r="D102" s="969"/>
      <c r="E102" s="178">
        <v>2</v>
      </c>
      <c r="F102" s="421" t="s">
        <v>762</v>
      </c>
      <c r="G102" s="930"/>
      <c r="H102" s="971"/>
      <c r="I102" s="965"/>
      <c r="J102" s="927"/>
      <c r="K102" s="179"/>
      <c r="L102" s="179"/>
      <c r="M102" s="927"/>
      <c r="N102" s="180"/>
      <c r="O102" s="121">
        <v>1</v>
      </c>
      <c r="P102" s="120"/>
      <c r="Q102" s="120"/>
      <c r="R102" s="120"/>
      <c r="S102" s="120"/>
      <c r="T102" s="120"/>
      <c r="U102" s="120"/>
      <c r="V102" s="120"/>
      <c r="W102" s="120"/>
      <c r="X102" s="732"/>
      <c r="Y102" s="179"/>
    </row>
    <row r="103" spans="1:25" s="9" customFormat="1" ht="35.1" customHeight="1">
      <c r="A103" s="966"/>
      <c r="B103" s="967"/>
      <c r="C103" s="968"/>
      <c r="D103" s="969"/>
      <c r="E103" s="178">
        <v>3</v>
      </c>
      <c r="F103" s="421" t="s">
        <v>761</v>
      </c>
      <c r="G103" s="930"/>
      <c r="H103" s="971"/>
      <c r="I103" s="965"/>
      <c r="J103" s="927"/>
      <c r="K103" s="179"/>
      <c r="L103" s="179"/>
      <c r="M103" s="927"/>
      <c r="N103" s="180"/>
      <c r="O103" s="121"/>
      <c r="P103" s="121">
        <v>1</v>
      </c>
      <c r="Q103" s="120"/>
      <c r="R103" s="120"/>
      <c r="S103" s="120"/>
      <c r="T103" s="120"/>
      <c r="U103" s="120"/>
      <c r="V103" s="120"/>
      <c r="W103" s="120"/>
      <c r="X103" s="732"/>
      <c r="Y103" s="179"/>
    </row>
    <row r="104" spans="1:25" s="9" customFormat="1" ht="35.1" customHeight="1">
      <c r="A104" s="955"/>
      <c r="B104" s="888"/>
      <c r="C104" s="956"/>
      <c r="D104" s="958"/>
      <c r="E104" s="178">
        <v>4</v>
      </c>
      <c r="F104" s="421" t="s">
        <v>760</v>
      </c>
      <c r="G104" s="931"/>
      <c r="H104" s="972"/>
      <c r="I104" s="964"/>
      <c r="J104" s="928"/>
      <c r="K104" s="179"/>
      <c r="L104" s="179"/>
      <c r="M104" s="928"/>
      <c r="N104" s="180"/>
      <c r="O104" s="121"/>
      <c r="P104" s="121">
        <v>1</v>
      </c>
      <c r="Q104" s="120"/>
      <c r="R104" s="120"/>
      <c r="S104" s="120"/>
      <c r="T104" s="120"/>
      <c r="U104" s="120"/>
      <c r="V104" s="120"/>
      <c r="W104" s="120"/>
      <c r="X104" s="733"/>
      <c r="Y104" s="179"/>
    </row>
    <row r="105" spans="1:25" s="9" customFormat="1" ht="35.1" customHeight="1">
      <c r="A105" s="319">
        <v>48</v>
      </c>
      <c r="B105" s="382" t="s">
        <v>759</v>
      </c>
      <c r="C105" s="381" t="s">
        <v>738</v>
      </c>
      <c r="D105" s="543" t="s">
        <v>1623</v>
      </c>
      <c r="E105" s="178">
        <v>1</v>
      </c>
      <c r="F105" s="421" t="s">
        <v>758</v>
      </c>
      <c r="G105" s="373" t="s">
        <v>1662</v>
      </c>
      <c r="H105" s="71"/>
      <c r="I105" s="181"/>
      <c r="J105" s="176">
        <v>106.78</v>
      </c>
      <c r="K105" s="179"/>
      <c r="L105" s="179"/>
      <c r="M105" s="176" t="s">
        <v>204</v>
      </c>
      <c r="N105" s="180"/>
      <c r="O105" s="121"/>
      <c r="P105" s="121"/>
      <c r="Q105" s="121"/>
      <c r="R105" s="121"/>
      <c r="S105" s="121">
        <v>1</v>
      </c>
      <c r="T105" s="120"/>
      <c r="U105" s="120"/>
      <c r="V105" s="120"/>
      <c r="W105" s="120"/>
      <c r="X105" s="205">
        <v>42.63</v>
      </c>
      <c r="Y105" s="215"/>
    </row>
    <row r="106" spans="1:25" s="9" customFormat="1" ht="35.1" customHeight="1">
      <c r="A106" s="954">
        <v>49</v>
      </c>
      <c r="B106" s="887" t="s">
        <v>757</v>
      </c>
      <c r="C106" s="717" t="s">
        <v>738</v>
      </c>
      <c r="D106" s="957" t="s">
        <v>1516</v>
      </c>
      <c r="E106" s="56">
        <v>1</v>
      </c>
      <c r="F106" s="421" t="s">
        <v>756</v>
      </c>
      <c r="G106" s="929" t="s">
        <v>1663</v>
      </c>
      <c r="H106" s="961"/>
      <c r="I106" s="963"/>
      <c r="J106" s="699">
        <v>214.77</v>
      </c>
      <c r="K106" s="179"/>
      <c r="L106" s="179"/>
      <c r="M106" s="699" t="s">
        <v>204</v>
      </c>
      <c r="N106" s="180">
        <v>1</v>
      </c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79"/>
    </row>
    <row r="107" spans="1:25" s="9" customFormat="1" ht="35.1" customHeight="1">
      <c r="A107" s="955"/>
      <c r="B107" s="888"/>
      <c r="C107" s="956"/>
      <c r="D107" s="958"/>
      <c r="E107" s="56">
        <v>2</v>
      </c>
      <c r="F107" s="421" t="s">
        <v>755</v>
      </c>
      <c r="G107" s="931"/>
      <c r="H107" s="962"/>
      <c r="I107" s="964"/>
      <c r="J107" s="928"/>
      <c r="K107" s="179"/>
      <c r="L107" s="179"/>
      <c r="M107" s="928"/>
      <c r="N107" s="180">
        <v>1</v>
      </c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79"/>
    </row>
    <row r="108" spans="1:25" s="9" customFormat="1" ht="35.1" customHeight="1">
      <c r="A108" s="954">
        <v>50</v>
      </c>
      <c r="B108" s="887" t="s">
        <v>754</v>
      </c>
      <c r="C108" s="717" t="s">
        <v>738</v>
      </c>
      <c r="D108" s="957" t="s">
        <v>1624</v>
      </c>
      <c r="E108" s="178">
        <v>1</v>
      </c>
      <c r="F108" s="421" t="s">
        <v>753</v>
      </c>
      <c r="G108" s="929" t="s">
        <v>1664</v>
      </c>
      <c r="H108" s="961"/>
      <c r="I108" s="963"/>
      <c r="J108" s="699">
        <v>212.57</v>
      </c>
      <c r="K108" s="179"/>
      <c r="L108" s="179"/>
      <c r="M108" s="699" t="s">
        <v>204</v>
      </c>
      <c r="N108" s="180">
        <v>1</v>
      </c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79"/>
    </row>
    <row r="109" spans="1:25" s="9" customFormat="1" ht="35.1" customHeight="1">
      <c r="A109" s="955"/>
      <c r="B109" s="888"/>
      <c r="C109" s="956"/>
      <c r="D109" s="958"/>
      <c r="E109" s="178">
        <v>2</v>
      </c>
      <c r="F109" s="421" t="s">
        <v>752</v>
      </c>
      <c r="G109" s="931"/>
      <c r="H109" s="962"/>
      <c r="I109" s="964"/>
      <c r="J109" s="928"/>
      <c r="K109" s="179"/>
      <c r="L109" s="179"/>
      <c r="M109" s="928"/>
      <c r="N109" s="180">
        <v>1</v>
      </c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79"/>
    </row>
    <row r="110" spans="1:25" s="9" customFormat="1" ht="35.1" customHeight="1">
      <c r="A110" s="954">
        <v>51</v>
      </c>
      <c r="B110" s="887" t="s">
        <v>751</v>
      </c>
      <c r="C110" s="717" t="s">
        <v>738</v>
      </c>
      <c r="D110" s="957" t="s">
        <v>1625</v>
      </c>
      <c r="E110" s="178">
        <v>1</v>
      </c>
      <c r="F110" s="421" t="s">
        <v>750</v>
      </c>
      <c r="G110" s="959" t="s">
        <v>2425</v>
      </c>
      <c r="H110" s="961"/>
      <c r="I110" s="963"/>
      <c r="J110" s="699">
        <v>213.2</v>
      </c>
      <c r="K110" s="179"/>
      <c r="L110" s="179"/>
      <c r="M110" s="699" t="s">
        <v>204</v>
      </c>
      <c r="N110" s="180"/>
      <c r="O110" s="121"/>
      <c r="P110" s="121">
        <v>1</v>
      </c>
      <c r="Q110" s="120"/>
      <c r="R110" s="120"/>
      <c r="S110" s="120"/>
      <c r="T110" s="120"/>
      <c r="U110" s="120"/>
      <c r="V110" s="120"/>
      <c r="W110" s="120"/>
      <c r="X110" s="731">
        <v>38.950000000000003</v>
      </c>
      <c r="Y110" s="179"/>
    </row>
    <row r="111" spans="1:25" s="9" customFormat="1" ht="35.1" customHeight="1">
      <c r="A111" s="955"/>
      <c r="B111" s="888"/>
      <c r="C111" s="956"/>
      <c r="D111" s="958"/>
      <c r="E111" s="178">
        <v>2</v>
      </c>
      <c r="F111" s="421" t="s">
        <v>749</v>
      </c>
      <c r="G111" s="960"/>
      <c r="H111" s="962"/>
      <c r="I111" s="964"/>
      <c r="J111" s="928"/>
      <c r="K111" s="179"/>
      <c r="L111" s="179"/>
      <c r="M111" s="928"/>
      <c r="N111" s="180"/>
      <c r="O111" s="121"/>
      <c r="P111" s="121"/>
      <c r="Q111" s="121"/>
      <c r="R111" s="121"/>
      <c r="S111" s="121"/>
      <c r="T111" s="121"/>
      <c r="U111" s="121">
        <v>1</v>
      </c>
      <c r="V111" s="120"/>
      <c r="W111" s="120"/>
      <c r="X111" s="733"/>
      <c r="Y111" s="215"/>
    </row>
    <row r="112" spans="1:25" s="9" customFormat="1" ht="35.1" customHeight="1">
      <c r="A112" s="949">
        <v>52</v>
      </c>
      <c r="B112" s="889" t="s">
        <v>748</v>
      </c>
      <c r="C112" s="716" t="s">
        <v>738</v>
      </c>
      <c r="D112" s="950" t="s">
        <v>738</v>
      </c>
      <c r="E112" s="350">
        <v>1</v>
      </c>
      <c r="F112" s="421" t="s">
        <v>747</v>
      </c>
      <c r="G112" s="952" t="s">
        <v>1665</v>
      </c>
      <c r="H112" s="953"/>
      <c r="I112" s="948"/>
      <c r="J112" s="644">
        <v>638.72</v>
      </c>
      <c r="K112" s="215"/>
      <c r="L112" s="215"/>
      <c r="M112" s="644" t="s">
        <v>204</v>
      </c>
      <c r="N112" s="377"/>
      <c r="O112" s="121"/>
      <c r="P112" s="121"/>
      <c r="Q112" s="121"/>
      <c r="R112" s="121"/>
      <c r="S112" s="121"/>
      <c r="T112" s="121"/>
      <c r="U112" s="121">
        <v>1</v>
      </c>
      <c r="V112" s="120"/>
      <c r="W112" s="120"/>
      <c r="X112" s="995">
        <v>136.75</v>
      </c>
      <c r="Y112" s="215"/>
    </row>
    <row r="113" spans="1:25" s="9" customFormat="1" ht="35.1" customHeight="1">
      <c r="A113" s="949"/>
      <c r="B113" s="889"/>
      <c r="C113" s="716"/>
      <c r="D113" s="951"/>
      <c r="E113" s="350">
        <v>2</v>
      </c>
      <c r="F113" s="421" t="s">
        <v>746</v>
      </c>
      <c r="G113" s="952"/>
      <c r="H113" s="953"/>
      <c r="I113" s="948"/>
      <c r="J113" s="644"/>
      <c r="K113" s="215"/>
      <c r="L113" s="215"/>
      <c r="M113" s="644"/>
      <c r="N113" s="377"/>
      <c r="O113" s="121"/>
      <c r="P113" s="121"/>
      <c r="Q113" s="121"/>
      <c r="R113" s="121">
        <v>1</v>
      </c>
      <c r="S113" s="120"/>
      <c r="T113" s="120"/>
      <c r="U113" s="120"/>
      <c r="V113" s="120"/>
      <c r="W113" s="120"/>
      <c r="X113" s="995"/>
      <c r="Y113" s="215"/>
    </row>
    <row r="114" spans="1:25" s="9" customFormat="1" ht="35.1" customHeight="1">
      <c r="A114" s="949"/>
      <c r="B114" s="889"/>
      <c r="C114" s="716"/>
      <c r="D114" s="951"/>
      <c r="E114" s="350">
        <v>3</v>
      </c>
      <c r="F114" s="421" t="s">
        <v>745</v>
      </c>
      <c r="G114" s="952"/>
      <c r="H114" s="953"/>
      <c r="I114" s="948"/>
      <c r="J114" s="644"/>
      <c r="K114" s="215"/>
      <c r="L114" s="215"/>
      <c r="M114" s="644"/>
      <c r="N114" s="377"/>
      <c r="O114" s="121"/>
      <c r="P114" s="121"/>
      <c r="Q114" s="121"/>
      <c r="R114" s="121">
        <v>1</v>
      </c>
      <c r="S114" s="120"/>
      <c r="T114" s="120"/>
      <c r="U114" s="120"/>
      <c r="V114" s="120"/>
      <c r="W114" s="120"/>
      <c r="X114" s="995"/>
      <c r="Y114" s="215"/>
    </row>
    <row r="115" spans="1:25" s="9" customFormat="1" ht="35.1" customHeight="1">
      <c r="A115" s="949"/>
      <c r="B115" s="889"/>
      <c r="C115" s="716"/>
      <c r="D115" s="951"/>
      <c r="E115" s="350">
        <v>4</v>
      </c>
      <c r="F115" s="421" t="s">
        <v>744</v>
      </c>
      <c r="G115" s="952"/>
      <c r="H115" s="953"/>
      <c r="I115" s="948"/>
      <c r="J115" s="644"/>
      <c r="K115" s="215"/>
      <c r="L115" s="215"/>
      <c r="M115" s="644"/>
      <c r="N115" s="377"/>
      <c r="O115" s="121"/>
      <c r="P115" s="121"/>
      <c r="Q115" s="121">
        <v>1</v>
      </c>
      <c r="R115" s="120"/>
      <c r="S115" s="120"/>
      <c r="T115" s="120"/>
      <c r="U115" s="120"/>
      <c r="V115" s="120"/>
      <c r="W115" s="120"/>
      <c r="X115" s="995"/>
      <c r="Y115" s="215"/>
    </row>
    <row r="116" spans="1:25" s="9" customFormat="1" ht="35.1" customHeight="1">
      <c r="A116" s="949"/>
      <c r="B116" s="889"/>
      <c r="C116" s="716"/>
      <c r="D116" s="951"/>
      <c r="E116" s="350">
        <v>5</v>
      </c>
      <c r="F116" s="421" t="s">
        <v>743</v>
      </c>
      <c r="G116" s="952"/>
      <c r="H116" s="953"/>
      <c r="I116" s="948"/>
      <c r="J116" s="644"/>
      <c r="K116" s="215"/>
      <c r="L116" s="215"/>
      <c r="M116" s="644"/>
      <c r="N116" s="377"/>
      <c r="O116" s="121"/>
      <c r="P116" s="121"/>
      <c r="Q116" s="121"/>
      <c r="R116" s="121"/>
      <c r="S116" s="121">
        <v>1</v>
      </c>
      <c r="T116" s="120"/>
      <c r="U116" s="120"/>
      <c r="V116" s="120"/>
      <c r="W116" s="120"/>
      <c r="X116" s="995"/>
      <c r="Y116" s="215"/>
    </row>
    <row r="117" spans="1:25" s="9" customFormat="1" ht="35.1" customHeight="1">
      <c r="A117" s="949"/>
      <c r="B117" s="889"/>
      <c r="C117" s="716"/>
      <c r="D117" s="951"/>
      <c r="E117" s="350">
        <v>6</v>
      </c>
      <c r="F117" s="421" t="s">
        <v>742</v>
      </c>
      <c r="G117" s="952"/>
      <c r="H117" s="953"/>
      <c r="I117" s="948"/>
      <c r="J117" s="644"/>
      <c r="K117" s="215"/>
      <c r="L117" s="215"/>
      <c r="M117" s="644"/>
      <c r="N117" s="377">
        <v>1</v>
      </c>
      <c r="O117" s="120"/>
      <c r="P117" s="120"/>
      <c r="Q117" s="120"/>
      <c r="R117" s="120"/>
      <c r="S117" s="120"/>
      <c r="T117" s="120"/>
      <c r="U117" s="120"/>
      <c r="V117" s="120"/>
      <c r="W117" s="120"/>
      <c r="X117" s="995"/>
      <c r="Y117" s="215"/>
    </row>
    <row r="118" spans="1:25" s="9" customFormat="1" ht="43.5" customHeight="1">
      <c r="A118" s="319">
        <v>53</v>
      </c>
      <c r="B118" s="382" t="s">
        <v>741</v>
      </c>
      <c r="C118" s="419" t="s">
        <v>738</v>
      </c>
      <c r="D118" s="543" t="s">
        <v>1626</v>
      </c>
      <c r="E118" s="350">
        <v>1</v>
      </c>
      <c r="F118" s="421" t="s">
        <v>740</v>
      </c>
      <c r="G118" s="373" t="s">
        <v>1666</v>
      </c>
      <c r="H118" s="71"/>
      <c r="I118" s="367"/>
      <c r="J118" s="347">
        <v>107.39</v>
      </c>
      <c r="K118" s="215"/>
      <c r="L118" s="215"/>
      <c r="M118" s="347" t="s">
        <v>204</v>
      </c>
      <c r="N118" s="377">
        <v>1</v>
      </c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215"/>
    </row>
    <row r="119" spans="1:25" s="9" customFormat="1" ht="35.1" customHeight="1">
      <c r="A119" s="319">
        <v>54</v>
      </c>
      <c r="B119" s="382" t="s">
        <v>739</v>
      </c>
      <c r="C119" s="419" t="s">
        <v>738</v>
      </c>
      <c r="D119" s="543" t="s">
        <v>1627</v>
      </c>
      <c r="E119" s="350">
        <v>1</v>
      </c>
      <c r="F119" s="421" t="s">
        <v>737</v>
      </c>
      <c r="G119" s="379" t="s">
        <v>1667</v>
      </c>
      <c r="H119" s="71"/>
      <c r="I119" s="367"/>
      <c r="J119" s="347">
        <v>106.07</v>
      </c>
      <c r="K119" s="215"/>
      <c r="L119" s="215"/>
      <c r="M119" s="347" t="s">
        <v>204</v>
      </c>
      <c r="N119" s="377">
        <v>1</v>
      </c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215"/>
    </row>
    <row r="120" spans="1:25" ht="35.1" customHeight="1">
      <c r="A120" s="140">
        <v>55</v>
      </c>
      <c r="B120" s="296" t="s">
        <v>2322</v>
      </c>
      <c r="C120" s="359" t="s">
        <v>864</v>
      </c>
      <c r="D120" s="557" t="s">
        <v>2329</v>
      </c>
      <c r="E120" s="303">
        <v>1</v>
      </c>
      <c r="F120" s="403" t="s">
        <v>2323</v>
      </c>
      <c r="G120" s="544" t="s">
        <v>2324</v>
      </c>
      <c r="H120" s="1"/>
      <c r="I120" s="1"/>
      <c r="J120" s="325">
        <v>109.7</v>
      </c>
      <c r="K120" s="334"/>
      <c r="L120" s="1"/>
      <c r="M120" s="377"/>
      <c r="N120" s="334">
        <v>1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35.1" customHeight="1">
      <c r="A121" s="370">
        <v>56</v>
      </c>
      <c r="B121" s="551" t="s">
        <v>2325</v>
      </c>
      <c r="C121" s="407" t="s">
        <v>864</v>
      </c>
      <c r="D121" s="552" t="s">
        <v>2326</v>
      </c>
      <c r="E121" s="553">
        <v>1</v>
      </c>
      <c r="F121" s="554" t="s">
        <v>2327</v>
      </c>
      <c r="G121" s="555" t="s">
        <v>2328</v>
      </c>
      <c r="J121" s="404">
        <v>109.6</v>
      </c>
      <c r="K121" s="362"/>
      <c r="L121" s="556"/>
      <c r="M121" s="346"/>
      <c r="N121" s="362">
        <v>1</v>
      </c>
      <c r="O121" s="556"/>
      <c r="P121" s="556"/>
      <c r="Q121" s="556"/>
      <c r="R121" s="556"/>
      <c r="S121" s="556"/>
      <c r="T121" s="556"/>
      <c r="U121" s="556"/>
      <c r="V121" s="556"/>
      <c r="W121" s="556"/>
      <c r="X121" s="556"/>
      <c r="Y121" s="556"/>
    </row>
    <row r="122" spans="1:25" s="9" customFormat="1" ht="20.100000000000001" customHeight="1">
      <c r="A122" s="947" t="s">
        <v>206</v>
      </c>
      <c r="B122" s="819"/>
      <c r="C122" s="819"/>
      <c r="D122" s="791"/>
      <c r="E122" s="69">
        <f>E9+E13+E14+E17+E18+E22+E24+E26+E30+E31+E33+E38+E40+E50+E54+E57+E59+E63+E67+E70+E71+E80+E84+E89+E90+E95+E96+E100+E104+E105+E107+E109+E111+E117+E118+E119+E120+E121+E10+E11+E12+E15+E16+E19+E20+E21+E68+E69+E72+E73+E74+E75+E76+E77+E78+E79</f>
        <v>114</v>
      </c>
      <c r="F122" s="179"/>
      <c r="G122" s="118"/>
      <c r="H122" s="179"/>
      <c r="I122" s="179"/>
      <c r="J122" s="69">
        <f>SUM(J8:J121)</f>
        <v>12306.830000000002</v>
      </c>
      <c r="K122" s="180"/>
      <c r="L122" s="180"/>
      <c r="M122" s="180"/>
      <c r="N122" s="69">
        <f>SUM(N8:N121)</f>
        <v>25</v>
      </c>
      <c r="O122" s="69">
        <f t="shared" ref="O122:X122" si="0">SUM(O8:O121)</f>
        <v>5</v>
      </c>
      <c r="P122" s="69">
        <f t="shared" si="0"/>
        <v>12</v>
      </c>
      <c r="Q122" s="69">
        <f t="shared" si="0"/>
        <v>6</v>
      </c>
      <c r="R122" s="69">
        <f t="shared" si="0"/>
        <v>7</v>
      </c>
      <c r="S122" s="69">
        <f t="shared" si="0"/>
        <v>14</v>
      </c>
      <c r="T122" s="69">
        <f t="shared" si="0"/>
        <v>3</v>
      </c>
      <c r="U122" s="69">
        <f t="shared" si="0"/>
        <v>10</v>
      </c>
      <c r="V122" s="69">
        <f t="shared" si="0"/>
        <v>5</v>
      </c>
      <c r="W122" s="69">
        <f t="shared" si="0"/>
        <v>0</v>
      </c>
      <c r="X122" s="69">
        <f t="shared" si="0"/>
        <v>1721.577</v>
      </c>
      <c r="Y122" s="180"/>
    </row>
  </sheetData>
  <mergeCells count="274">
    <mergeCell ref="X60:X63"/>
    <mergeCell ref="X64:X67"/>
    <mergeCell ref="X110:X111"/>
    <mergeCell ref="X112:X117"/>
    <mergeCell ref="X23:X24"/>
    <mergeCell ref="X25:X26"/>
    <mergeCell ref="X41:X50"/>
    <mergeCell ref="X55:X57"/>
    <mergeCell ref="X81:X84"/>
    <mergeCell ref="I5:I7"/>
    <mergeCell ref="J5:J7"/>
    <mergeCell ref="K5:K7"/>
    <mergeCell ref="J8:J9"/>
    <mergeCell ref="M8:M9"/>
    <mergeCell ref="M10:M13"/>
    <mergeCell ref="J15:J17"/>
    <mergeCell ref="M15:M17"/>
    <mergeCell ref="I19:I22"/>
    <mergeCell ref="J19:J22"/>
    <mergeCell ref="M19:M22"/>
    <mergeCell ref="J23:J24"/>
    <mergeCell ref="M23:M24"/>
    <mergeCell ref="I32:I33"/>
    <mergeCell ref="J32:J33"/>
    <mergeCell ref="M32:M33"/>
    <mergeCell ref="J34:J38"/>
    <mergeCell ref="M34:M38"/>
    <mergeCell ref="X5:X7"/>
    <mergeCell ref="Y5:Y7"/>
    <mergeCell ref="N6:N7"/>
    <mergeCell ref="O6:O7"/>
    <mergeCell ref="P6:P7"/>
    <mergeCell ref="Q6:Q7"/>
    <mergeCell ref="R6:S6"/>
    <mergeCell ref="F5:F7"/>
    <mergeCell ref="X8:X9"/>
    <mergeCell ref="J10:J13"/>
    <mergeCell ref="H5:H7"/>
    <mergeCell ref="X32:X33"/>
    <mergeCell ref="A8:A9"/>
    <mergeCell ref="B8:B9"/>
    <mergeCell ref="C8:C9"/>
    <mergeCell ref="D8:D9"/>
    <mergeCell ref="G8:G9"/>
    <mergeCell ref="H8:H9"/>
    <mergeCell ref="I8:I9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T6:U6"/>
    <mergeCell ref="V6:V7"/>
    <mergeCell ref="W6:W7"/>
    <mergeCell ref="L5:L7"/>
    <mergeCell ref="M5:M7"/>
    <mergeCell ref="N5:W5"/>
    <mergeCell ref="G5:G7"/>
    <mergeCell ref="C15:C17"/>
    <mergeCell ref="D15:D17"/>
    <mergeCell ref="H15:H17"/>
    <mergeCell ref="I15:I17"/>
    <mergeCell ref="C10:C13"/>
    <mergeCell ref="D10:D13"/>
    <mergeCell ref="H10:H13"/>
    <mergeCell ref="I10:I13"/>
    <mergeCell ref="A23:A24"/>
    <mergeCell ref="B23:B24"/>
    <mergeCell ref="C23:C24"/>
    <mergeCell ref="D23:D24"/>
    <mergeCell ref="G23:G24"/>
    <mergeCell ref="H23:H24"/>
    <mergeCell ref="I23:I24"/>
    <mergeCell ref="C19:C22"/>
    <mergeCell ref="D19:D22"/>
    <mergeCell ref="H19:H22"/>
    <mergeCell ref="A25:A26"/>
    <mergeCell ref="B25:B26"/>
    <mergeCell ref="C25:C26"/>
    <mergeCell ref="D25:D26"/>
    <mergeCell ref="G25:G26"/>
    <mergeCell ref="H25:H26"/>
    <mergeCell ref="I25:I26"/>
    <mergeCell ref="J25:J26"/>
    <mergeCell ref="M25:M26"/>
    <mergeCell ref="A27:A30"/>
    <mergeCell ref="B27:B30"/>
    <mergeCell ref="C27:C30"/>
    <mergeCell ref="D27:D30"/>
    <mergeCell ref="G27:G30"/>
    <mergeCell ref="H27:H30"/>
    <mergeCell ref="I27:I30"/>
    <mergeCell ref="J27:J30"/>
    <mergeCell ref="M27:M30"/>
    <mergeCell ref="A34:A38"/>
    <mergeCell ref="B34:B38"/>
    <mergeCell ref="C34:C38"/>
    <mergeCell ref="D34:D38"/>
    <mergeCell ref="G34:G38"/>
    <mergeCell ref="H34:H38"/>
    <mergeCell ref="I34:I38"/>
    <mergeCell ref="A32:A33"/>
    <mergeCell ref="B32:B33"/>
    <mergeCell ref="C32:C33"/>
    <mergeCell ref="D32:D33"/>
    <mergeCell ref="G32:G33"/>
    <mergeCell ref="H32:H33"/>
    <mergeCell ref="A39:A40"/>
    <mergeCell ref="B39:B40"/>
    <mergeCell ref="C39:C40"/>
    <mergeCell ref="D39:D40"/>
    <mergeCell ref="G39:G40"/>
    <mergeCell ref="H39:H40"/>
    <mergeCell ref="I39:I40"/>
    <mergeCell ref="J39:J40"/>
    <mergeCell ref="M39:M40"/>
    <mergeCell ref="A41:A50"/>
    <mergeCell ref="B41:B50"/>
    <mergeCell ref="C41:C50"/>
    <mergeCell ref="D41:D50"/>
    <mergeCell ref="G41:G50"/>
    <mergeCell ref="H41:H50"/>
    <mergeCell ref="I41:I50"/>
    <mergeCell ref="J41:J50"/>
    <mergeCell ref="M41:M50"/>
    <mergeCell ref="I51:I54"/>
    <mergeCell ref="J51:J54"/>
    <mergeCell ref="M51:M54"/>
    <mergeCell ref="A55:A57"/>
    <mergeCell ref="B55:B57"/>
    <mergeCell ref="C55:C57"/>
    <mergeCell ref="D55:D57"/>
    <mergeCell ref="G55:G57"/>
    <mergeCell ref="H55:H57"/>
    <mergeCell ref="I55:I57"/>
    <mergeCell ref="A51:A54"/>
    <mergeCell ref="B51:B54"/>
    <mergeCell ref="C51:C54"/>
    <mergeCell ref="D51:D54"/>
    <mergeCell ref="G51:G54"/>
    <mergeCell ref="H51:H54"/>
    <mergeCell ref="J55:J57"/>
    <mergeCell ref="M55:M57"/>
    <mergeCell ref="A58:A59"/>
    <mergeCell ref="B58:B59"/>
    <mergeCell ref="C58:C59"/>
    <mergeCell ref="D58:D59"/>
    <mergeCell ref="G58:G59"/>
    <mergeCell ref="H58:H59"/>
    <mergeCell ref="I58:I59"/>
    <mergeCell ref="J58:J59"/>
    <mergeCell ref="M58:M59"/>
    <mergeCell ref="A60:A63"/>
    <mergeCell ref="B60:B63"/>
    <mergeCell ref="C60:C63"/>
    <mergeCell ref="D60:D63"/>
    <mergeCell ref="G60:G63"/>
    <mergeCell ref="H60:H63"/>
    <mergeCell ref="I60:I63"/>
    <mergeCell ref="J60:J63"/>
    <mergeCell ref="M60:M63"/>
    <mergeCell ref="I64:I67"/>
    <mergeCell ref="J64:J67"/>
    <mergeCell ref="M64:M67"/>
    <mergeCell ref="C68:C70"/>
    <mergeCell ref="D68:D70"/>
    <mergeCell ref="H68:H70"/>
    <mergeCell ref="I68:I70"/>
    <mergeCell ref="A64:A67"/>
    <mergeCell ref="B64:B67"/>
    <mergeCell ref="C64:C67"/>
    <mergeCell ref="D64:D67"/>
    <mergeCell ref="G64:G67"/>
    <mergeCell ref="H64:H67"/>
    <mergeCell ref="J68:J70"/>
    <mergeCell ref="M68:M70"/>
    <mergeCell ref="C72:C80"/>
    <mergeCell ref="D72:D80"/>
    <mergeCell ref="H72:H80"/>
    <mergeCell ref="I72:I80"/>
    <mergeCell ref="J72:J80"/>
    <mergeCell ref="M72:M80"/>
    <mergeCell ref="A81:A84"/>
    <mergeCell ref="B81:B84"/>
    <mergeCell ref="C81:C84"/>
    <mergeCell ref="D81:D84"/>
    <mergeCell ref="G81:G84"/>
    <mergeCell ref="H81:H84"/>
    <mergeCell ref="I81:I84"/>
    <mergeCell ref="J81:J84"/>
    <mergeCell ref="M81:M84"/>
    <mergeCell ref="I85:I89"/>
    <mergeCell ref="J85:J89"/>
    <mergeCell ref="M85:M89"/>
    <mergeCell ref="A85:A89"/>
    <mergeCell ref="B85:B89"/>
    <mergeCell ref="C85:C89"/>
    <mergeCell ref="D85:D89"/>
    <mergeCell ref="G85:G89"/>
    <mergeCell ref="H85:H89"/>
    <mergeCell ref="A91:A95"/>
    <mergeCell ref="B91:B95"/>
    <mergeCell ref="C91:C95"/>
    <mergeCell ref="D91:D95"/>
    <mergeCell ref="G91:G95"/>
    <mergeCell ref="H91:H95"/>
    <mergeCell ref="I91:I95"/>
    <mergeCell ref="J91:J95"/>
    <mergeCell ref="M91:M95"/>
    <mergeCell ref="A97:A100"/>
    <mergeCell ref="B97:B100"/>
    <mergeCell ref="C97:C100"/>
    <mergeCell ref="D97:D100"/>
    <mergeCell ref="G97:G100"/>
    <mergeCell ref="H97:H100"/>
    <mergeCell ref="I97:I100"/>
    <mergeCell ref="J97:J100"/>
    <mergeCell ref="M97:M100"/>
    <mergeCell ref="I101:I104"/>
    <mergeCell ref="J101:J104"/>
    <mergeCell ref="M101:M104"/>
    <mergeCell ref="A106:A107"/>
    <mergeCell ref="B106:B107"/>
    <mergeCell ref="C106:C107"/>
    <mergeCell ref="D106:D107"/>
    <mergeCell ref="G106:G107"/>
    <mergeCell ref="H106:H107"/>
    <mergeCell ref="I106:I107"/>
    <mergeCell ref="A101:A104"/>
    <mergeCell ref="B101:B104"/>
    <mergeCell ref="C101:C104"/>
    <mergeCell ref="D101:D104"/>
    <mergeCell ref="G101:G104"/>
    <mergeCell ref="H101:H104"/>
    <mergeCell ref="J106:J107"/>
    <mergeCell ref="M106:M107"/>
    <mergeCell ref="A108:A109"/>
    <mergeCell ref="B108:B109"/>
    <mergeCell ref="C108:C109"/>
    <mergeCell ref="D108:D109"/>
    <mergeCell ref="G108:G109"/>
    <mergeCell ref="H108:H109"/>
    <mergeCell ref="I108:I109"/>
    <mergeCell ref="J108:J109"/>
    <mergeCell ref="M108:M109"/>
    <mergeCell ref="X51:X54"/>
    <mergeCell ref="X58:X59"/>
    <mergeCell ref="X91:X95"/>
    <mergeCell ref="X97:X100"/>
    <mergeCell ref="X101:X104"/>
    <mergeCell ref="A122:D122"/>
    <mergeCell ref="I112:I117"/>
    <mergeCell ref="J112:J117"/>
    <mergeCell ref="M112:M117"/>
    <mergeCell ref="A112:A117"/>
    <mergeCell ref="B112:B117"/>
    <mergeCell ref="C112:C117"/>
    <mergeCell ref="D112:D117"/>
    <mergeCell ref="G112:G117"/>
    <mergeCell ref="H112:H117"/>
    <mergeCell ref="A110:A111"/>
    <mergeCell ref="B110:B111"/>
    <mergeCell ref="C110:C111"/>
    <mergeCell ref="D110:D111"/>
    <mergeCell ref="G110:G111"/>
    <mergeCell ref="H110:H111"/>
    <mergeCell ref="I110:I111"/>
    <mergeCell ref="J110:J111"/>
    <mergeCell ref="M110:M111"/>
  </mergeCells>
  <hyperlinks>
    <hyperlink ref="D120" r:id="rId1" display="cktiV~~Vh@cks[kM+k"/>
  </hyperlinks>
  <pageMargins left="0.45" right="0.05" top="0.13" bottom="0.13" header="0.13" footer="0.13"/>
  <pageSetup paperSize="9" scale="68" orientation="landscape" r:id="rId2"/>
  <rowBreaks count="3" manualBreakCount="3">
    <brk id="26" max="24" man="1"/>
    <brk id="40" max="24" man="1"/>
    <brk id="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2015-04-16T07:01:54Z</cp:lastPrinted>
  <dcterms:created xsi:type="dcterms:W3CDTF">2012-03-01T16:49:07Z</dcterms:created>
  <dcterms:modified xsi:type="dcterms:W3CDTF">2015-04-18T07:13:35Z</dcterms:modified>
</cp:coreProperties>
</file>